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aikei0101\Desktop\公開用財務諸表\"/>
    </mc:Choice>
  </mc:AlternateContent>
  <xr:revisionPtr revIDLastSave="0" documentId="8_{A68C9FE0-BF04-4680-A78B-5D2F3CFAC32B}" xr6:coauthVersionLast="47" xr6:coauthVersionMax="47" xr10:uidLastSave="{00000000-0000-0000-0000-000000000000}"/>
  <bookViews>
    <workbookView xWindow="-120" yWindow="-120" windowWidth="29040" windowHeight="15840" activeTab="7" xr2:uid="{F07E6641-90BF-457D-AA5A-EA95A57CD6F7}"/>
  </bookViews>
  <sheets>
    <sheet name="高齢者総合ケアセンター　蓬莱" sheetId="1" r:id="rId1"/>
    <sheet name="高齢者総合ケアセンター　ケアプラザ美馬" sheetId="2" r:id="rId2"/>
    <sheet name="ケアハウス　シャングリラ蓬寿" sheetId="3" r:id="rId3"/>
    <sheet name="高齢者ケアセンター　ケアプラザ相模原" sheetId="4" r:id="rId4"/>
    <sheet name="ケアプラザたま" sheetId="5" r:id="rId5"/>
    <sheet name="ケアプラザたま　アネックス" sheetId="6" r:id="rId6"/>
    <sheet name="ケアハウス　シャングリラとも" sheetId="7" r:id="rId7"/>
    <sheet name="市場高齢者協同生活施設" sheetId="8" r:id="rId8"/>
  </sheets>
  <definedNames>
    <definedName name="_xlnm.Print_Titles" localSheetId="6">'ケアハウス　シャングリラとも'!$1:$6</definedName>
    <definedName name="_xlnm.Print_Titles" localSheetId="2">'ケアハウス　シャングリラ蓬寿'!$1:$6</definedName>
    <definedName name="_xlnm.Print_Titles" localSheetId="4">ケアプラザたま!$1:$6</definedName>
    <definedName name="_xlnm.Print_Titles" localSheetId="5">'ケアプラザたま　アネックス'!$1:$6</definedName>
    <definedName name="_xlnm.Print_Titles" localSheetId="3">'高齢者ケアセンター　ケアプラザ相模原'!$1:$6</definedName>
    <definedName name="_xlnm.Print_Titles" localSheetId="1">'高齢者総合ケアセンター　ケアプラザ美馬'!$1:$6</definedName>
    <definedName name="_xlnm.Print_Titles" localSheetId="0">'高齢者総合ケアセンター　蓬莱'!$1:$6</definedName>
    <definedName name="_xlnm.Print_Titles" localSheetId="7">市場高齢者協同生活施設!$1:$6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4" i="8" l="1"/>
  <c r="H254" i="8" s="1"/>
  <c r="F250" i="8"/>
  <c r="H250" i="8" s="1"/>
  <c r="F249" i="8"/>
  <c r="H249" i="8" s="1"/>
  <c r="F248" i="8"/>
  <c r="H248" i="8" s="1"/>
  <c r="F247" i="8"/>
  <c r="H247" i="8" s="1"/>
  <c r="F246" i="8"/>
  <c r="H246" i="8" s="1"/>
  <c r="G245" i="8"/>
  <c r="E245" i="8"/>
  <c r="F245" i="8" s="1"/>
  <c r="H245" i="8" s="1"/>
  <c r="F244" i="8"/>
  <c r="H244" i="8" s="1"/>
  <c r="F243" i="8"/>
  <c r="H243" i="8" s="1"/>
  <c r="F242" i="8"/>
  <c r="H242" i="8" s="1"/>
  <c r="F241" i="8"/>
  <c r="H241" i="8" s="1"/>
  <c r="F240" i="8"/>
  <c r="H240" i="8" s="1"/>
  <c r="F239" i="8"/>
  <c r="H239" i="8" s="1"/>
  <c r="H238" i="8"/>
  <c r="F238" i="8"/>
  <c r="F237" i="8"/>
  <c r="H237" i="8" s="1"/>
  <c r="F236" i="8"/>
  <c r="H236" i="8" s="1"/>
  <c r="F235" i="8"/>
  <c r="H235" i="8" s="1"/>
  <c r="F234" i="8"/>
  <c r="H234" i="8" s="1"/>
  <c r="F233" i="8"/>
  <c r="H233" i="8" s="1"/>
  <c r="F232" i="8"/>
  <c r="H232" i="8" s="1"/>
  <c r="F231" i="8"/>
  <c r="H231" i="8" s="1"/>
  <c r="F230" i="8"/>
  <c r="H230" i="8" s="1"/>
  <c r="G229" i="8"/>
  <c r="H229" i="8" s="1"/>
  <c r="E229" i="8"/>
  <c r="F229" i="8" s="1"/>
  <c r="F228" i="8"/>
  <c r="H228" i="8" s="1"/>
  <c r="F227" i="8"/>
  <c r="H227" i="8" s="1"/>
  <c r="F226" i="8"/>
  <c r="H226" i="8" s="1"/>
  <c r="G225" i="8"/>
  <c r="G251" i="8" s="1"/>
  <c r="F225" i="8"/>
  <c r="H225" i="8" s="1"/>
  <c r="E225" i="8"/>
  <c r="E251" i="8" s="1"/>
  <c r="F251" i="8" s="1"/>
  <c r="H251" i="8" s="1"/>
  <c r="F224" i="8"/>
  <c r="H224" i="8" s="1"/>
  <c r="F223" i="8"/>
  <c r="H223" i="8" s="1"/>
  <c r="F222" i="8"/>
  <c r="H222" i="8" s="1"/>
  <c r="F220" i="8"/>
  <c r="H220" i="8" s="1"/>
  <c r="F219" i="8"/>
  <c r="H219" i="8" s="1"/>
  <c r="F218" i="8"/>
  <c r="H218" i="8" s="1"/>
  <c r="H217" i="8"/>
  <c r="G217" i="8"/>
  <c r="G221" i="8" s="1"/>
  <c r="G252" i="8" s="1"/>
  <c r="E217" i="8"/>
  <c r="F217" i="8" s="1"/>
  <c r="F216" i="8"/>
  <c r="H216" i="8" s="1"/>
  <c r="F215" i="8"/>
  <c r="H215" i="8" s="1"/>
  <c r="F214" i="8"/>
  <c r="H214" i="8" s="1"/>
  <c r="F213" i="8"/>
  <c r="H213" i="8" s="1"/>
  <c r="F212" i="8"/>
  <c r="H212" i="8" s="1"/>
  <c r="F211" i="8"/>
  <c r="H211" i="8" s="1"/>
  <c r="F210" i="8"/>
  <c r="H210" i="8" s="1"/>
  <c r="F209" i="8"/>
  <c r="H209" i="8" s="1"/>
  <c r="F208" i="8"/>
  <c r="H208" i="8" s="1"/>
  <c r="F207" i="8"/>
  <c r="H207" i="8" s="1"/>
  <c r="F206" i="8"/>
  <c r="H206" i="8" s="1"/>
  <c r="F205" i="8"/>
  <c r="H205" i="8" s="1"/>
  <c r="F204" i="8"/>
  <c r="H204" i="8" s="1"/>
  <c r="F203" i="8"/>
  <c r="H203" i="8" s="1"/>
  <c r="F202" i="8"/>
  <c r="H202" i="8" s="1"/>
  <c r="G201" i="8"/>
  <c r="E201" i="8"/>
  <c r="F201" i="8" s="1"/>
  <c r="H201" i="8" s="1"/>
  <c r="F200" i="8"/>
  <c r="H200" i="8" s="1"/>
  <c r="F199" i="8"/>
  <c r="H199" i="8" s="1"/>
  <c r="F198" i="8"/>
  <c r="H198" i="8" s="1"/>
  <c r="F197" i="8"/>
  <c r="H197" i="8" s="1"/>
  <c r="F196" i="8"/>
  <c r="H196" i="8" s="1"/>
  <c r="F195" i="8"/>
  <c r="H195" i="8" s="1"/>
  <c r="F194" i="8"/>
  <c r="H194" i="8" s="1"/>
  <c r="E192" i="8"/>
  <c r="F192" i="8" s="1"/>
  <c r="H192" i="8" s="1"/>
  <c r="H191" i="8"/>
  <c r="F191" i="8"/>
  <c r="G190" i="8"/>
  <c r="E190" i="8"/>
  <c r="F190" i="8" s="1"/>
  <c r="H190" i="8" s="1"/>
  <c r="F189" i="8"/>
  <c r="H189" i="8" s="1"/>
  <c r="F188" i="8"/>
  <c r="H188" i="8" s="1"/>
  <c r="F187" i="8"/>
  <c r="H187" i="8" s="1"/>
  <c r="H186" i="8"/>
  <c r="F186" i="8"/>
  <c r="F185" i="8"/>
  <c r="H185" i="8" s="1"/>
  <c r="F184" i="8"/>
  <c r="H184" i="8" s="1"/>
  <c r="H183" i="8"/>
  <c r="F183" i="8"/>
  <c r="F182" i="8"/>
  <c r="H182" i="8" s="1"/>
  <c r="F181" i="8"/>
  <c r="H181" i="8" s="1"/>
  <c r="F180" i="8"/>
  <c r="H180" i="8" s="1"/>
  <c r="F179" i="8"/>
  <c r="H179" i="8" s="1"/>
  <c r="H178" i="8"/>
  <c r="F178" i="8"/>
  <c r="H177" i="8"/>
  <c r="G177" i="8"/>
  <c r="G192" i="8" s="1"/>
  <c r="E177" i="8"/>
  <c r="F177" i="8" s="1"/>
  <c r="F176" i="8"/>
  <c r="H176" i="8" s="1"/>
  <c r="F174" i="8"/>
  <c r="H174" i="8" s="1"/>
  <c r="G173" i="8"/>
  <c r="G175" i="8" s="1"/>
  <c r="G193" i="8" s="1"/>
  <c r="E173" i="8"/>
  <c r="F173" i="8" s="1"/>
  <c r="H173" i="8" s="1"/>
  <c r="F172" i="8"/>
  <c r="H172" i="8" s="1"/>
  <c r="F171" i="8"/>
  <c r="H171" i="8" s="1"/>
  <c r="F170" i="8"/>
  <c r="H170" i="8" s="1"/>
  <c r="H169" i="8"/>
  <c r="F169" i="8"/>
  <c r="H168" i="8"/>
  <c r="G168" i="8"/>
  <c r="E168" i="8"/>
  <c r="F168" i="8" s="1"/>
  <c r="F167" i="8"/>
  <c r="H167" i="8" s="1"/>
  <c r="F166" i="8"/>
  <c r="H166" i="8" s="1"/>
  <c r="F165" i="8"/>
  <c r="H165" i="8" s="1"/>
  <c r="F164" i="8"/>
  <c r="H164" i="8" s="1"/>
  <c r="G163" i="8"/>
  <c r="E163" i="8"/>
  <c r="F163" i="8" s="1"/>
  <c r="H163" i="8" s="1"/>
  <c r="H162" i="8"/>
  <c r="F162" i="8"/>
  <c r="F161" i="8"/>
  <c r="H161" i="8" s="1"/>
  <c r="G160" i="8"/>
  <c r="E160" i="8"/>
  <c r="E175" i="8" s="1"/>
  <c r="F175" i="8" s="1"/>
  <c r="F157" i="8"/>
  <c r="H157" i="8" s="1"/>
  <c r="H156" i="8"/>
  <c r="F156" i="8"/>
  <c r="F155" i="8"/>
  <c r="H155" i="8" s="1"/>
  <c r="G154" i="8"/>
  <c r="G153" i="8" s="1"/>
  <c r="E154" i="8"/>
  <c r="F154" i="8" s="1"/>
  <c r="H154" i="8" s="1"/>
  <c r="E153" i="8"/>
  <c r="F153" i="8" s="1"/>
  <c r="F152" i="8"/>
  <c r="H152" i="8" s="1"/>
  <c r="H151" i="8"/>
  <c r="F151" i="8"/>
  <c r="F150" i="8"/>
  <c r="H150" i="8" s="1"/>
  <c r="G149" i="8"/>
  <c r="F149" i="8"/>
  <c r="H149" i="8" s="1"/>
  <c r="E149" i="8"/>
  <c r="F148" i="8"/>
  <c r="H148" i="8" s="1"/>
  <c r="G147" i="8"/>
  <c r="E147" i="8"/>
  <c r="F147" i="8" s="1"/>
  <c r="H147" i="8" s="1"/>
  <c r="F146" i="8"/>
  <c r="H146" i="8" s="1"/>
  <c r="F145" i="8"/>
  <c r="H145" i="8" s="1"/>
  <c r="F144" i="8"/>
  <c r="H144" i="8" s="1"/>
  <c r="G143" i="8"/>
  <c r="G123" i="8" s="1"/>
  <c r="F143" i="8"/>
  <c r="H143" i="8" s="1"/>
  <c r="E143" i="8"/>
  <c r="F142" i="8"/>
  <c r="H142" i="8" s="1"/>
  <c r="F141" i="8"/>
  <c r="H141" i="8" s="1"/>
  <c r="F140" i="8"/>
  <c r="H140" i="8" s="1"/>
  <c r="F139" i="8"/>
  <c r="H139" i="8" s="1"/>
  <c r="F138" i="8"/>
  <c r="H138" i="8" s="1"/>
  <c r="F137" i="8"/>
  <c r="H137" i="8" s="1"/>
  <c r="H136" i="8"/>
  <c r="F136" i="8"/>
  <c r="F135" i="8"/>
  <c r="H135" i="8" s="1"/>
  <c r="F134" i="8"/>
  <c r="H134" i="8" s="1"/>
  <c r="H133" i="8"/>
  <c r="F133" i="8"/>
  <c r="F132" i="8"/>
  <c r="H132" i="8" s="1"/>
  <c r="F131" i="8"/>
  <c r="H131" i="8" s="1"/>
  <c r="F130" i="8"/>
  <c r="H130" i="8" s="1"/>
  <c r="F129" i="8"/>
  <c r="H129" i="8" s="1"/>
  <c r="F128" i="8"/>
  <c r="H128" i="8" s="1"/>
  <c r="F127" i="8"/>
  <c r="H127" i="8" s="1"/>
  <c r="F126" i="8"/>
  <c r="H126" i="8" s="1"/>
  <c r="H125" i="8"/>
  <c r="F125" i="8"/>
  <c r="H124" i="8"/>
  <c r="F124" i="8"/>
  <c r="E123" i="8"/>
  <c r="F123" i="8" s="1"/>
  <c r="H123" i="8" s="1"/>
  <c r="F122" i="8"/>
  <c r="H122" i="8" s="1"/>
  <c r="F121" i="8"/>
  <c r="H121" i="8" s="1"/>
  <c r="F120" i="8"/>
  <c r="H120" i="8" s="1"/>
  <c r="H119" i="8"/>
  <c r="F119" i="8"/>
  <c r="F118" i="8"/>
  <c r="H118" i="8" s="1"/>
  <c r="H117" i="8"/>
  <c r="F117" i="8"/>
  <c r="F116" i="8"/>
  <c r="H116" i="8" s="1"/>
  <c r="F115" i="8"/>
  <c r="H115" i="8" s="1"/>
  <c r="F114" i="8"/>
  <c r="H114" i="8" s="1"/>
  <c r="F113" i="8"/>
  <c r="H113" i="8" s="1"/>
  <c r="F112" i="8"/>
  <c r="H112" i="8" s="1"/>
  <c r="F111" i="8"/>
  <c r="H111" i="8" s="1"/>
  <c r="F110" i="8"/>
  <c r="H110" i="8" s="1"/>
  <c r="F109" i="8"/>
  <c r="H109" i="8" s="1"/>
  <c r="H108" i="8"/>
  <c r="F108" i="8"/>
  <c r="H107" i="8"/>
  <c r="F107" i="8"/>
  <c r="F106" i="8"/>
  <c r="H106" i="8" s="1"/>
  <c r="G105" i="8"/>
  <c r="E105" i="8"/>
  <c r="F105" i="8" s="1"/>
  <c r="H105" i="8" s="1"/>
  <c r="F104" i="8"/>
  <c r="H104" i="8" s="1"/>
  <c r="G103" i="8"/>
  <c r="H103" i="8" s="1"/>
  <c r="F103" i="8"/>
  <c r="E103" i="8"/>
  <c r="F102" i="8"/>
  <c r="H102" i="8" s="1"/>
  <c r="H101" i="8"/>
  <c r="F101" i="8"/>
  <c r="H100" i="8"/>
  <c r="F100" i="8"/>
  <c r="F99" i="8"/>
  <c r="H99" i="8" s="1"/>
  <c r="F98" i="8"/>
  <c r="H98" i="8" s="1"/>
  <c r="F97" i="8"/>
  <c r="H97" i="8" s="1"/>
  <c r="F96" i="8"/>
  <c r="H96" i="8" s="1"/>
  <c r="F95" i="8"/>
  <c r="H95" i="8" s="1"/>
  <c r="F94" i="8"/>
  <c r="H94" i="8" s="1"/>
  <c r="F93" i="8"/>
  <c r="H93" i="8" s="1"/>
  <c r="H92" i="8"/>
  <c r="F92" i="8"/>
  <c r="F91" i="8"/>
  <c r="H91" i="8" s="1"/>
  <c r="F90" i="8"/>
  <c r="H90" i="8" s="1"/>
  <c r="F89" i="8"/>
  <c r="H89" i="8" s="1"/>
  <c r="F88" i="8"/>
  <c r="H88" i="8" s="1"/>
  <c r="F87" i="8"/>
  <c r="H87" i="8" s="1"/>
  <c r="F86" i="8"/>
  <c r="H86" i="8" s="1"/>
  <c r="H85" i="8"/>
  <c r="F85" i="8"/>
  <c r="F84" i="8"/>
  <c r="H84" i="8" s="1"/>
  <c r="F83" i="8"/>
  <c r="H83" i="8" s="1"/>
  <c r="H82" i="8"/>
  <c r="G82" i="8"/>
  <c r="E82" i="8"/>
  <c r="F82" i="8" s="1"/>
  <c r="F81" i="8"/>
  <c r="H81" i="8" s="1"/>
  <c r="F80" i="8"/>
  <c r="H80" i="8" s="1"/>
  <c r="G79" i="8"/>
  <c r="G158" i="8" s="1"/>
  <c r="E79" i="8"/>
  <c r="F79" i="8" s="1"/>
  <c r="H79" i="8" s="1"/>
  <c r="H77" i="8"/>
  <c r="F77" i="8"/>
  <c r="H76" i="8"/>
  <c r="F76" i="8"/>
  <c r="F75" i="8"/>
  <c r="H75" i="8" s="1"/>
  <c r="G74" i="8"/>
  <c r="G71" i="8" s="1"/>
  <c r="E74" i="8"/>
  <c r="F74" i="8" s="1"/>
  <c r="H74" i="8" s="1"/>
  <c r="F73" i="8"/>
  <c r="H73" i="8" s="1"/>
  <c r="F72" i="8"/>
  <c r="H72" i="8" s="1"/>
  <c r="E71" i="8"/>
  <c r="F71" i="8" s="1"/>
  <c r="H71" i="8" s="1"/>
  <c r="F70" i="8"/>
  <c r="H70" i="8" s="1"/>
  <c r="F69" i="8"/>
  <c r="H69" i="8" s="1"/>
  <c r="F68" i="8"/>
  <c r="H68" i="8" s="1"/>
  <c r="H67" i="8"/>
  <c r="F67" i="8"/>
  <c r="H66" i="8"/>
  <c r="F66" i="8"/>
  <c r="G65" i="8"/>
  <c r="E65" i="8"/>
  <c r="F65" i="8" s="1"/>
  <c r="H65" i="8" s="1"/>
  <c r="H64" i="8"/>
  <c r="F64" i="8"/>
  <c r="F63" i="8"/>
  <c r="H63" i="8" s="1"/>
  <c r="H62" i="8"/>
  <c r="F62" i="8"/>
  <c r="F61" i="8"/>
  <c r="H61" i="8" s="1"/>
  <c r="F60" i="8"/>
  <c r="H60" i="8" s="1"/>
  <c r="H59" i="8"/>
  <c r="F59" i="8"/>
  <c r="G58" i="8"/>
  <c r="E58" i="8"/>
  <c r="G57" i="8"/>
  <c r="F56" i="8"/>
  <c r="H56" i="8" s="1"/>
  <c r="F55" i="8"/>
  <c r="H55" i="8" s="1"/>
  <c r="H54" i="8"/>
  <c r="F54" i="8"/>
  <c r="F53" i="8"/>
  <c r="H53" i="8" s="1"/>
  <c r="F52" i="8"/>
  <c r="H52" i="8" s="1"/>
  <c r="F51" i="8"/>
  <c r="H51" i="8" s="1"/>
  <c r="F50" i="8"/>
  <c r="H50" i="8" s="1"/>
  <c r="F49" i="8"/>
  <c r="H49" i="8" s="1"/>
  <c r="F48" i="8"/>
  <c r="H48" i="8" s="1"/>
  <c r="F47" i="8"/>
  <c r="H47" i="8" s="1"/>
  <c r="G46" i="8"/>
  <c r="F46" i="8"/>
  <c r="H46" i="8" s="1"/>
  <c r="E46" i="8"/>
  <c r="F45" i="8"/>
  <c r="H45" i="8" s="1"/>
  <c r="F44" i="8"/>
  <c r="H44" i="8" s="1"/>
  <c r="F43" i="8"/>
  <c r="H43" i="8" s="1"/>
  <c r="F42" i="8"/>
  <c r="H42" i="8" s="1"/>
  <c r="F41" i="8"/>
  <c r="H41" i="8" s="1"/>
  <c r="H40" i="8"/>
  <c r="F40" i="8"/>
  <c r="F39" i="8"/>
  <c r="H39" i="8" s="1"/>
  <c r="H38" i="8"/>
  <c r="F38" i="8"/>
  <c r="F37" i="8"/>
  <c r="H37" i="8" s="1"/>
  <c r="F36" i="8"/>
  <c r="H36" i="8" s="1"/>
  <c r="F35" i="8"/>
  <c r="H35" i="8" s="1"/>
  <c r="F34" i="8"/>
  <c r="H34" i="8" s="1"/>
  <c r="G33" i="8"/>
  <c r="F33" i="8"/>
  <c r="H33" i="8" s="1"/>
  <c r="E33" i="8"/>
  <c r="H32" i="8"/>
  <c r="F32" i="8"/>
  <c r="F31" i="8"/>
  <c r="H31" i="8" s="1"/>
  <c r="F30" i="8"/>
  <c r="H30" i="8" s="1"/>
  <c r="G29" i="8"/>
  <c r="H29" i="8" s="1"/>
  <c r="E29" i="8"/>
  <c r="F29" i="8" s="1"/>
  <c r="F28" i="8"/>
  <c r="H28" i="8" s="1"/>
  <c r="H27" i="8"/>
  <c r="F27" i="8"/>
  <c r="G26" i="8"/>
  <c r="E26" i="8"/>
  <c r="F26" i="8" s="1"/>
  <c r="H26" i="8" s="1"/>
  <c r="F25" i="8"/>
  <c r="H25" i="8" s="1"/>
  <c r="F24" i="8"/>
  <c r="H24" i="8" s="1"/>
  <c r="H23" i="8"/>
  <c r="F23" i="8"/>
  <c r="F22" i="8"/>
  <c r="H22" i="8" s="1"/>
  <c r="F21" i="8"/>
  <c r="H21" i="8" s="1"/>
  <c r="F20" i="8"/>
  <c r="H20" i="8" s="1"/>
  <c r="G19" i="8"/>
  <c r="E19" i="8"/>
  <c r="F19" i="8" s="1"/>
  <c r="H19" i="8" s="1"/>
  <c r="H18" i="8"/>
  <c r="F18" i="8"/>
  <c r="H17" i="8"/>
  <c r="F17" i="8"/>
  <c r="F16" i="8"/>
  <c r="H16" i="8" s="1"/>
  <c r="F15" i="8"/>
  <c r="H15" i="8" s="1"/>
  <c r="F14" i="8"/>
  <c r="H14" i="8" s="1"/>
  <c r="F13" i="8"/>
  <c r="H13" i="8" s="1"/>
  <c r="G12" i="8"/>
  <c r="F12" i="8"/>
  <c r="H12" i="8" s="1"/>
  <c r="E12" i="8"/>
  <c r="F11" i="8"/>
  <c r="H11" i="8" s="1"/>
  <c r="F10" i="8"/>
  <c r="H10" i="8" s="1"/>
  <c r="F9" i="8"/>
  <c r="H9" i="8" s="1"/>
  <c r="G8" i="8"/>
  <c r="G7" i="8" s="1"/>
  <c r="G78" i="8" s="1"/>
  <c r="F8" i="8"/>
  <c r="H8" i="8" s="1"/>
  <c r="E8" i="8"/>
  <c r="E7" i="8"/>
  <c r="F254" i="7"/>
  <c r="H254" i="7" s="1"/>
  <c r="F250" i="7"/>
  <c r="H250" i="7" s="1"/>
  <c r="F249" i="7"/>
  <c r="H249" i="7" s="1"/>
  <c r="F248" i="7"/>
  <c r="H248" i="7" s="1"/>
  <c r="F247" i="7"/>
  <c r="H247" i="7" s="1"/>
  <c r="H246" i="7"/>
  <c r="F246" i="7"/>
  <c r="G245" i="7"/>
  <c r="F245" i="7"/>
  <c r="H245" i="7" s="1"/>
  <c r="E245" i="7"/>
  <c r="F244" i="7"/>
  <c r="H244" i="7" s="1"/>
  <c r="F243" i="7"/>
  <c r="H243" i="7" s="1"/>
  <c r="H242" i="7"/>
  <c r="F242" i="7"/>
  <c r="F241" i="7"/>
  <c r="H241" i="7" s="1"/>
  <c r="F240" i="7"/>
  <c r="H240" i="7" s="1"/>
  <c r="F239" i="7"/>
  <c r="H239" i="7" s="1"/>
  <c r="H238" i="7"/>
  <c r="F238" i="7"/>
  <c r="F237" i="7"/>
  <c r="H237" i="7" s="1"/>
  <c r="H236" i="7"/>
  <c r="F236" i="7"/>
  <c r="H235" i="7"/>
  <c r="F235" i="7"/>
  <c r="F234" i="7"/>
  <c r="H234" i="7" s="1"/>
  <c r="F233" i="7"/>
  <c r="H233" i="7" s="1"/>
  <c r="H232" i="7"/>
  <c r="F232" i="7"/>
  <c r="F231" i="7"/>
  <c r="H231" i="7" s="1"/>
  <c r="F230" i="7"/>
  <c r="H230" i="7" s="1"/>
  <c r="G229" i="7"/>
  <c r="E229" i="7"/>
  <c r="F229" i="7" s="1"/>
  <c r="H229" i="7" s="1"/>
  <c r="H228" i="7"/>
  <c r="F228" i="7"/>
  <c r="F227" i="7"/>
  <c r="H227" i="7" s="1"/>
  <c r="F226" i="7"/>
  <c r="H226" i="7" s="1"/>
  <c r="G225" i="7"/>
  <c r="G251" i="7" s="1"/>
  <c r="E225" i="7"/>
  <c r="F224" i="7"/>
  <c r="H224" i="7" s="1"/>
  <c r="H223" i="7"/>
  <c r="F223" i="7"/>
  <c r="H222" i="7"/>
  <c r="F222" i="7"/>
  <c r="E221" i="7"/>
  <c r="F221" i="7" s="1"/>
  <c r="H221" i="7" s="1"/>
  <c r="H220" i="7"/>
  <c r="F220" i="7"/>
  <c r="F219" i="7"/>
  <c r="H219" i="7" s="1"/>
  <c r="F218" i="7"/>
  <c r="H218" i="7" s="1"/>
  <c r="G217" i="7"/>
  <c r="E217" i="7"/>
  <c r="F217" i="7" s="1"/>
  <c r="H217" i="7" s="1"/>
  <c r="F216" i="7"/>
  <c r="H216" i="7" s="1"/>
  <c r="H215" i="7"/>
  <c r="F215" i="7"/>
  <c r="F214" i="7"/>
  <c r="H214" i="7" s="1"/>
  <c r="H213" i="7"/>
  <c r="F213" i="7"/>
  <c r="F212" i="7"/>
  <c r="H212" i="7" s="1"/>
  <c r="F211" i="7"/>
  <c r="H211" i="7" s="1"/>
  <c r="H210" i="7"/>
  <c r="F210" i="7"/>
  <c r="F209" i="7"/>
  <c r="H209" i="7" s="1"/>
  <c r="F208" i="7"/>
  <c r="H208" i="7" s="1"/>
  <c r="F207" i="7"/>
  <c r="H207" i="7" s="1"/>
  <c r="H206" i="7"/>
  <c r="F206" i="7"/>
  <c r="F205" i="7"/>
  <c r="H205" i="7" s="1"/>
  <c r="H204" i="7"/>
  <c r="F204" i="7"/>
  <c r="H203" i="7"/>
  <c r="F203" i="7"/>
  <c r="F202" i="7"/>
  <c r="H202" i="7" s="1"/>
  <c r="G201" i="7"/>
  <c r="G221" i="7" s="1"/>
  <c r="F201" i="7"/>
  <c r="E201" i="7"/>
  <c r="F200" i="7"/>
  <c r="H200" i="7" s="1"/>
  <c r="F199" i="7"/>
  <c r="H199" i="7" s="1"/>
  <c r="F198" i="7"/>
  <c r="H198" i="7" s="1"/>
  <c r="F197" i="7"/>
  <c r="H197" i="7" s="1"/>
  <c r="H196" i="7"/>
  <c r="F196" i="7"/>
  <c r="F195" i="7"/>
  <c r="H195" i="7" s="1"/>
  <c r="F194" i="7"/>
  <c r="H194" i="7" s="1"/>
  <c r="G192" i="7"/>
  <c r="H191" i="7"/>
  <c r="F191" i="7"/>
  <c r="G190" i="7"/>
  <c r="E190" i="7"/>
  <c r="F190" i="7" s="1"/>
  <c r="H190" i="7" s="1"/>
  <c r="H189" i="7"/>
  <c r="F189" i="7"/>
  <c r="F188" i="7"/>
  <c r="H188" i="7" s="1"/>
  <c r="F187" i="7"/>
  <c r="H187" i="7" s="1"/>
  <c r="F186" i="7"/>
  <c r="H186" i="7" s="1"/>
  <c r="F185" i="7"/>
  <c r="H185" i="7" s="1"/>
  <c r="F184" i="7"/>
  <c r="H184" i="7" s="1"/>
  <c r="H183" i="7"/>
  <c r="F183" i="7"/>
  <c r="F182" i="7"/>
  <c r="H182" i="7" s="1"/>
  <c r="H181" i="7"/>
  <c r="F181" i="7"/>
  <c r="F180" i="7"/>
  <c r="H180" i="7" s="1"/>
  <c r="F179" i="7"/>
  <c r="H179" i="7" s="1"/>
  <c r="H178" i="7"/>
  <c r="F178" i="7"/>
  <c r="G177" i="7"/>
  <c r="E177" i="7"/>
  <c r="F177" i="7" s="1"/>
  <c r="H177" i="7" s="1"/>
  <c r="F176" i="7"/>
  <c r="H176" i="7" s="1"/>
  <c r="F174" i="7"/>
  <c r="H174" i="7" s="1"/>
  <c r="H173" i="7"/>
  <c r="G173" i="7"/>
  <c r="E173" i="7"/>
  <c r="F173" i="7" s="1"/>
  <c r="F172" i="7"/>
  <c r="H172" i="7" s="1"/>
  <c r="F171" i="7"/>
  <c r="H171" i="7" s="1"/>
  <c r="F170" i="7"/>
  <c r="H170" i="7" s="1"/>
  <c r="F169" i="7"/>
  <c r="H169" i="7" s="1"/>
  <c r="H168" i="7"/>
  <c r="G168" i="7"/>
  <c r="E168" i="7"/>
  <c r="F168" i="7" s="1"/>
  <c r="H167" i="7"/>
  <c r="F167" i="7"/>
  <c r="F166" i="7"/>
  <c r="H166" i="7" s="1"/>
  <c r="F165" i="7"/>
  <c r="H165" i="7" s="1"/>
  <c r="H164" i="7"/>
  <c r="F164" i="7"/>
  <c r="G163" i="7"/>
  <c r="E163" i="7"/>
  <c r="F163" i="7" s="1"/>
  <c r="H163" i="7" s="1"/>
  <c r="F162" i="7"/>
  <c r="H162" i="7" s="1"/>
  <c r="H161" i="7"/>
  <c r="F161" i="7"/>
  <c r="G160" i="7"/>
  <c r="G175" i="7" s="1"/>
  <c r="G193" i="7" s="1"/>
  <c r="F160" i="7"/>
  <c r="H160" i="7" s="1"/>
  <c r="E160" i="7"/>
  <c r="F157" i="7"/>
  <c r="H157" i="7" s="1"/>
  <c r="F156" i="7"/>
  <c r="H156" i="7" s="1"/>
  <c r="H155" i="7"/>
  <c r="F155" i="7"/>
  <c r="G154" i="7"/>
  <c r="G153" i="7" s="1"/>
  <c r="E154" i="7"/>
  <c r="F154" i="7" s="1"/>
  <c r="E153" i="7"/>
  <c r="F153" i="7" s="1"/>
  <c r="H153" i="7" s="1"/>
  <c r="F152" i="7"/>
  <c r="H152" i="7" s="1"/>
  <c r="F151" i="7"/>
  <c r="H151" i="7" s="1"/>
  <c r="H150" i="7"/>
  <c r="F150" i="7"/>
  <c r="G149" i="7"/>
  <c r="F149" i="7"/>
  <c r="H149" i="7" s="1"/>
  <c r="E149" i="7"/>
  <c r="H148" i="7"/>
  <c r="F148" i="7"/>
  <c r="G147" i="7"/>
  <c r="E147" i="7"/>
  <c r="F147" i="7" s="1"/>
  <c r="H147" i="7" s="1"/>
  <c r="F146" i="7"/>
  <c r="H146" i="7" s="1"/>
  <c r="F145" i="7"/>
  <c r="H145" i="7" s="1"/>
  <c r="F144" i="7"/>
  <c r="H144" i="7" s="1"/>
  <c r="H143" i="7"/>
  <c r="G143" i="7"/>
  <c r="E143" i="7"/>
  <c r="F143" i="7" s="1"/>
  <c r="H142" i="7"/>
  <c r="F142" i="7"/>
  <c r="F141" i="7"/>
  <c r="H141" i="7" s="1"/>
  <c r="F140" i="7"/>
  <c r="H140" i="7" s="1"/>
  <c r="H139" i="7"/>
  <c r="F139" i="7"/>
  <c r="F138" i="7"/>
  <c r="H138" i="7" s="1"/>
  <c r="F137" i="7"/>
  <c r="H137" i="7" s="1"/>
  <c r="F136" i="7"/>
  <c r="H136" i="7" s="1"/>
  <c r="H135" i="7"/>
  <c r="F135" i="7"/>
  <c r="F134" i="7"/>
  <c r="H134" i="7" s="1"/>
  <c r="H133" i="7"/>
  <c r="F133" i="7"/>
  <c r="H132" i="7"/>
  <c r="F132" i="7"/>
  <c r="F131" i="7"/>
  <c r="H131" i="7" s="1"/>
  <c r="F130" i="7"/>
  <c r="H130" i="7" s="1"/>
  <c r="F129" i="7"/>
  <c r="H129" i="7" s="1"/>
  <c r="F128" i="7"/>
  <c r="H128" i="7" s="1"/>
  <c r="F127" i="7"/>
  <c r="H127" i="7" s="1"/>
  <c r="H126" i="7"/>
  <c r="F126" i="7"/>
  <c r="F125" i="7"/>
  <c r="H125" i="7" s="1"/>
  <c r="H124" i="7"/>
  <c r="F124" i="7"/>
  <c r="G123" i="7"/>
  <c r="H123" i="7" s="1"/>
  <c r="E123" i="7"/>
  <c r="F123" i="7" s="1"/>
  <c r="H122" i="7"/>
  <c r="F122" i="7"/>
  <c r="F121" i="7"/>
  <c r="H121" i="7" s="1"/>
  <c r="F120" i="7"/>
  <c r="H120" i="7" s="1"/>
  <c r="F119" i="7"/>
  <c r="H119" i="7" s="1"/>
  <c r="H118" i="7"/>
  <c r="F118" i="7"/>
  <c r="F117" i="7"/>
  <c r="H117" i="7" s="1"/>
  <c r="H116" i="7"/>
  <c r="F116" i="7"/>
  <c r="H115" i="7"/>
  <c r="F115" i="7"/>
  <c r="F114" i="7"/>
  <c r="H114" i="7" s="1"/>
  <c r="F113" i="7"/>
  <c r="H113" i="7" s="1"/>
  <c r="F112" i="7"/>
  <c r="H112" i="7" s="1"/>
  <c r="F111" i="7"/>
  <c r="H111" i="7" s="1"/>
  <c r="F110" i="7"/>
  <c r="H110" i="7" s="1"/>
  <c r="H109" i="7"/>
  <c r="F109" i="7"/>
  <c r="F108" i="7"/>
  <c r="H108" i="7" s="1"/>
  <c r="H107" i="7"/>
  <c r="F107" i="7"/>
  <c r="F106" i="7"/>
  <c r="H106" i="7" s="1"/>
  <c r="G105" i="7"/>
  <c r="F105" i="7"/>
  <c r="H105" i="7" s="1"/>
  <c r="E105" i="7"/>
  <c r="F104" i="7"/>
  <c r="H104" i="7" s="1"/>
  <c r="G103" i="7"/>
  <c r="E103" i="7"/>
  <c r="F103" i="7" s="1"/>
  <c r="H103" i="7" s="1"/>
  <c r="H102" i="7"/>
  <c r="F102" i="7"/>
  <c r="F101" i="7"/>
  <c r="H101" i="7" s="1"/>
  <c r="H100" i="7"/>
  <c r="F100" i="7"/>
  <c r="H99" i="7"/>
  <c r="F99" i="7"/>
  <c r="F98" i="7"/>
  <c r="H98" i="7" s="1"/>
  <c r="F97" i="7"/>
  <c r="H97" i="7" s="1"/>
  <c r="F96" i="7"/>
  <c r="H96" i="7" s="1"/>
  <c r="F95" i="7"/>
  <c r="H95" i="7" s="1"/>
  <c r="F94" i="7"/>
  <c r="H94" i="7" s="1"/>
  <c r="H93" i="7"/>
  <c r="F93" i="7"/>
  <c r="F92" i="7"/>
  <c r="H92" i="7" s="1"/>
  <c r="H91" i="7"/>
  <c r="F91" i="7"/>
  <c r="F90" i="7"/>
  <c r="H90" i="7" s="1"/>
  <c r="F89" i="7"/>
  <c r="H89" i="7" s="1"/>
  <c r="H88" i="7"/>
  <c r="F88" i="7"/>
  <c r="F87" i="7"/>
  <c r="H87" i="7" s="1"/>
  <c r="F86" i="7"/>
  <c r="H86" i="7" s="1"/>
  <c r="F85" i="7"/>
  <c r="H85" i="7" s="1"/>
  <c r="H84" i="7"/>
  <c r="F84" i="7"/>
  <c r="F83" i="7"/>
  <c r="H83" i="7" s="1"/>
  <c r="H82" i="7"/>
  <c r="G82" i="7"/>
  <c r="F82" i="7"/>
  <c r="E82" i="7"/>
  <c r="E79" i="7" s="1"/>
  <c r="F79" i="7" s="1"/>
  <c r="H79" i="7" s="1"/>
  <c r="F81" i="7"/>
  <c r="H81" i="7" s="1"/>
  <c r="F80" i="7"/>
  <c r="H80" i="7" s="1"/>
  <c r="G79" i="7"/>
  <c r="G158" i="7" s="1"/>
  <c r="F77" i="7"/>
  <c r="H77" i="7" s="1"/>
  <c r="H76" i="7"/>
  <c r="F76" i="7"/>
  <c r="F75" i="7"/>
  <c r="H75" i="7" s="1"/>
  <c r="G74" i="7"/>
  <c r="E74" i="7"/>
  <c r="E71" i="7" s="1"/>
  <c r="F71" i="7" s="1"/>
  <c r="H71" i="7" s="1"/>
  <c r="H73" i="7"/>
  <c r="F73" i="7"/>
  <c r="F72" i="7"/>
  <c r="H72" i="7" s="1"/>
  <c r="G71" i="7"/>
  <c r="F70" i="7"/>
  <c r="H70" i="7" s="1"/>
  <c r="F69" i="7"/>
  <c r="H69" i="7" s="1"/>
  <c r="F68" i="7"/>
  <c r="H68" i="7" s="1"/>
  <c r="F67" i="7"/>
  <c r="H67" i="7" s="1"/>
  <c r="F66" i="7"/>
  <c r="H66" i="7" s="1"/>
  <c r="H65" i="7"/>
  <c r="G65" i="7"/>
  <c r="E65" i="7"/>
  <c r="F65" i="7" s="1"/>
  <c r="H64" i="7"/>
  <c r="F64" i="7"/>
  <c r="F63" i="7"/>
  <c r="H63" i="7" s="1"/>
  <c r="F62" i="7"/>
  <c r="H62" i="7" s="1"/>
  <c r="H61" i="7"/>
  <c r="F61" i="7"/>
  <c r="F60" i="7"/>
  <c r="H60" i="7" s="1"/>
  <c r="F59" i="7"/>
  <c r="H59" i="7" s="1"/>
  <c r="G58" i="7"/>
  <c r="G57" i="7" s="1"/>
  <c r="F58" i="7"/>
  <c r="H58" i="7" s="1"/>
  <c r="E58" i="7"/>
  <c r="E57" i="7"/>
  <c r="F57" i="7" s="1"/>
  <c r="H57" i="7" s="1"/>
  <c r="F56" i="7"/>
  <c r="H56" i="7" s="1"/>
  <c r="F55" i="7"/>
  <c r="H55" i="7" s="1"/>
  <c r="F54" i="7"/>
  <c r="H54" i="7" s="1"/>
  <c r="H53" i="7"/>
  <c r="F53" i="7"/>
  <c r="F52" i="7"/>
  <c r="H52" i="7" s="1"/>
  <c r="H51" i="7"/>
  <c r="F51" i="7"/>
  <c r="F50" i="7"/>
  <c r="H50" i="7" s="1"/>
  <c r="F49" i="7"/>
  <c r="H49" i="7" s="1"/>
  <c r="H48" i="7"/>
  <c r="F48" i="7"/>
  <c r="F47" i="7"/>
  <c r="H47" i="7" s="1"/>
  <c r="G46" i="7"/>
  <c r="E46" i="7"/>
  <c r="F46" i="7" s="1"/>
  <c r="H46" i="7" s="1"/>
  <c r="H45" i="7"/>
  <c r="F45" i="7"/>
  <c r="F44" i="7"/>
  <c r="H44" i="7" s="1"/>
  <c r="H43" i="7"/>
  <c r="F43" i="7"/>
  <c r="H42" i="7"/>
  <c r="F42" i="7"/>
  <c r="F41" i="7"/>
  <c r="H41" i="7" s="1"/>
  <c r="F40" i="7"/>
  <c r="H40" i="7" s="1"/>
  <c r="F39" i="7"/>
  <c r="H39" i="7" s="1"/>
  <c r="F38" i="7"/>
  <c r="H38" i="7" s="1"/>
  <c r="F37" i="7"/>
  <c r="H37" i="7" s="1"/>
  <c r="H36" i="7"/>
  <c r="F36" i="7"/>
  <c r="F35" i="7"/>
  <c r="H35" i="7" s="1"/>
  <c r="H34" i="7"/>
  <c r="F34" i="7"/>
  <c r="G33" i="7"/>
  <c r="H33" i="7" s="1"/>
  <c r="E33" i="7"/>
  <c r="F33" i="7" s="1"/>
  <c r="H32" i="7"/>
  <c r="F32" i="7"/>
  <c r="F31" i="7"/>
  <c r="H31" i="7" s="1"/>
  <c r="F30" i="7"/>
  <c r="H30" i="7" s="1"/>
  <c r="G29" i="7"/>
  <c r="F29" i="7"/>
  <c r="H29" i="7" s="1"/>
  <c r="E29" i="7"/>
  <c r="F28" i="7"/>
  <c r="H28" i="7" s="1"/>
  <c r="H27" i="7"/>
  <c r="F27" i="7"/>
  <c r="H26" i="7"/>
  <c r="G26" i="7"/>
  <c r="E26" i="7"/>
  <c r="F26" i="7" s="1"/>
  <c r="F25" i="7"/>
  <c r="H25" i="7" s="1"/>
  <c r="F24" i="7"/>
  <c r="H24" i="7" s="1"/>
  <c r="F23" i="7"/>
  <c r="H23" i="7" s="1"/>
  <c r="F22" i="7"/>
  <c r="H22" i="7" s="1"/>
  <c r="H21" i="7"/>
  <c r="F21" i="7"/>
  <c r="F20" i="7"/>
  <c r="H20" i="7" s="1"/>
  <c r="G19" i="7"/>
  <c r="E19" i="7"/>
  <c r="F19" i="7" s="1"/>
  <c r="H19" i="7" s="1"/>
  <c r="F18" i="7"/>
  <c r="H18" i="7" s="1"/>
  <c r="H17" i="7"/>
  <c r="F17" i="7"/>
  <c r="F16" i="7"/>
  <c r="H16" i="7" s="1"/>
  <c r="F15" i="7"/>
  <c r="H15" i="7" s="1"/>
  <c r="F14" i="7"/>
  <c r="H14" i="7" s="1"/>
  <c r="H13" i="7"/>
  <c r="F13" i="7"/>
  <c r="G12" i="7"/>
  <c r="F12" i="7"/>
  <c r="H12" i="7" s="1"/>
  <c r="E12" i="7"/>
  <c r="H11" i="7"/>
  <c r="F11" i="7"/>
  <c r="F10" i="7"/>
  <c r="H10" i="7" s="1"/>
  <c r="F9" i="7"/>
  <c r="H9" i="7" s="1"/>
  <c r="G8" i="7"/>
  <c r="E8" i="7"/>
  <c r="F8" i="7" s="1"/>
  <c r="H8" i="7" s="1"/>
  <c r="I254" i="6"/>
  <c r="G254" i="6"/>
  <c r="G250" i="6"/>
  <c r="I250" i="6" s="1"/>
  <c r="G249" i="6"/>
  <c r="I249" i="6" s="1"/>
  <c r="I248" i="6"/>
  <c r="G248" i="6"/>
  <c r="G247" i="6"/>
  <c r="I247" i="6" s="1"/>
  <c r="G246" i="6"/>
  <c r="I246" i="6" s="1"/>
  <c r="H245" i="6"/>
  <c r="G245" i="6"/>
  <c r="I245" i="6" s="1"/>
  <c r="F245" i="6"/>
  <c r="E245" i="6"/>
  <c r="G244" i="6"/>
  <c r="I244" i="6" s="1"/>
  <c r="G243" i="6"/>
  <c r="I243" i="6" s="1"/>
  <c r="I242" i="6"/>
  <c r="G242" i="6"/>
  <c r="G241" i="6"/>
  <c r="I241" i="6" s="1"/>
  <c r="I240" i="6"/>
  <c r="G240" i="6"/>
  <c r="I239" i="6"/>
  <c r="G239" i="6"/>
  <c r="G238" i="6"/>
  <c r="I238" i="6" s="1"/>
  <c r="G237" i="6"/>
  <c r="I237" i="6" s="1"/>
  <c r="I236" i="6"/>
  <c r="G236" i="6"/>
  <c r="G235" i="6"/>
  <c r="I235" i="6" s="1"/>
  <c r="G234" i="6"/>
  <c r="I234" i="6" s="1"/>
  <c r="I233" i="6"/>
  <c r="G233" i="6"/>
  <c r="G232" i="6"/>
  <c r="I232" i="6" s="1"/>
  <c r="I231" i="6"/>
  <c r="G231" i="6"/>
  <c r="I230" i="6"/>
  <c r="G230" i="6"/>
  <c r="H229" i="6"/>
  <c r="G229" i="6"/>
  <c r="I229" i="6" s="1"/>
  <c r="F229" i="6"/>
  <c r="E229" i="6"/>
  <c r="E251" i="6" s="1"/>
  <c r="G228" i="6"/>
  <c r="I228" i="6" s="1"/>
  <c r="I227" i="6"/>
  <c r="G227" i="6"/>
  <c r="I226" i="6"/>
  <c r="G226" i="6"/>
  <c r="H225" i="6"/>
  <c r="F225" i="6"/>
  <c r="E225" i="6"/>
  <c r="I224" i="6"/>
  <c r="G224" i="6"/>
  <c r="G223" i="6"/>
  <c r="I223" i="6" s="1"/>
  <c r="G222" i="6"/>
  <c r="I222" i="6" s="1"/>
  <c r="F221" i="6"/>
  <c r="G220" i="6"/>
  <c r="I220" i="6" s="1"/>
  <c r="G219" i="6"/>
  <c r="I219" i="6" s="1"/>
  <c r="G218" i="6"/>
  <c r="I218" i="6" s="1"/>
  <c r="H217" i="6"/>
  <c r="F217" i="6"/>
  <c r="E217" i="6"/>
  <c r="G216" i="6"/>
  <c r="I216" i="6" s="1"/>
  <c r="I215" i="6"/>
  <c r="G215" i="6"/>
  <c r="G214" i="6"/>
  <c r="I214" i="6" s="1"/>
  <c r="I213" i="6"/>
  <c r="G213" i="6"/>
  <c r="I212" i="6"/>
  <c r="G212" i="6"/>
  <c r="G211" i="6"/>
  <c r="I211" i="6" s="1"/>
  <c r="G210" i="6"/>
  <c r="I210" i="6" s="1"/>
  <c r="I209" i="6"/>
  <c r="G209" i="6"/>
  <c r="G208" i="6"/>
  <c r="I208" i="6" s="1"/>
  <c r="G207" i="6"/>
  <c r="I207" i="6" s="1"/>
  <c r="I206" i="6"/>
  <c r="G206" i="6"/>
  <c r="G205" i="6"/>
  <c r="I205" i="6" s="1"/>
  <c r="I204" i="6"/>
  <c r="G204" i="6"/>
  <c r="I203" i="6"/>
  <c r="G203" i="6"/>
  <c r="G202" i="6"/>
  <c r="I202" i="6" s="1"/>
  <c r="I201" i="6"/>
  <c r="H201" i="6"/>
  <c r="H221" i="6" s="1"/>
  <c r="G201" i="6"/>
  <c r="F201" i="6"/>
  <c r="E201" i="6"/>
  <c r="G200" i="6"/>
  <c r="I200" i="6" s="1"/>
  <c r="I199" i="6"/>
  <c r="G199" i="6"/>
  <c r="G198" i="6"/>
  <c r="I198" i="6" s="1"/>
  <c r="I197" i="6"/>
  <c r="G197" i="6"/>
  <c r="I196" i="6"/>
  <c r="G196" i="6"/>
  <c r="G195" i="6"/>
  <c r="I195" i="6" s="1"/>
  <c r="G194" i="6"/>
  <c r="I194" i="6" s="1"/>
  <c r="H192" i="6"/>
  <c r="G191" i="6"/>
  <c r="I191" i="6" s="1"/>
  <c r="H190" i="6"/>
  <c r="F190" i="6"/>
  <c r="E190" i="6"/>
  <c r="G190" i="6" s="1"/>
  <c r="I190" i="6" s="1"/>
  <c r="G189" i="6"/>
  <c r="I189" i="6" s="1"/>
  <c r="I188" i="6"/>
  <c r="G188" i="6"/>
  <c r="G187" i="6"/>
  <c r="I187" i="6" s="1"/>
  <c r="I186" i="6"/>
  <c r="G186" i="6"/>
  <c r="I185" i="6"/>
  <c r="G185" i="6"/>
  <c r="G184" i="6"/>
  <c r="I184" i="6" s="1"/>
  <c r="I183" i="6"/>
  <c r="G183" i="6"/>
  <c r="I182" i="6"/>
  <c r="G182" i="6"/>
  <c r="G181" i="6"/>
  <c r="I181" i="6" s="1"/>
  <c r="G180" i="6"/>
  <c r="I180" i="6" s="1"/>
  <c r="I179" i="6"/>
  <c r="G179" i="6"/>
  <c r="G178" i="6"/>
  <c r="I178" i="6" s="1"/>
  <c r="H177" i="6"/>
  <c r="G177" i="6"/>
  <c r="I177" i="6" s="1"/>
  <c r="F177" i="6"/>
  <c r="F192" i="6" s="1"/>
  <c r="E177" i="6"/>
  <c r="I176" i="6"/>
  <c r="G176" i="6"/>
  <c r="H175" i="6"/>
  <c r="H193" i="6" s="1"/>
  <c r="G174" i="6"/>
  <c r="I174" i="6" s="1"/>
  <c r="H173" i="6"/>
  <c r="F173" i="6"/>
  <c r="E173" i="6"/>
  <c r="G173" i="6" s="1"/>
  <c r="I173" i="6" s="1"/>
  <c r="G172" i="6"/>
  <c r="I172" i="6" s="1"/>
  <c r="G171" i="6"/>
  <c r="I171" i="6" s="1"/>
  <c r="G170" i="6"/>
  <c r="I170" i="6" s="1"/>
  <c r="I169" i="6"/>
  <c r="G169" i="6"/>
  <c r="H168" i="6"/>
  <c r="F168" i="6"/>
  <c r="E168" i="6"/>
  <c r="G168" i="6" s="1"/>
  <c r="I168" i="6" s="1"/>
  <c r="I167" i="6"/>
  <c r="G167" i="6"/>
  <c r="G166" i="6"/>
  <c r="I166" i="6" s="1"/>
  <c r="I165" i="6"/>
  <c r="G165" i="6"/>
  <c r="I164" i="6"/>
  <c r="G164" i="6"/>
  <c r="H163" i="6"/>
  <c r="G163" i="6"/>
  <c r="I163" i="6" s="1"/>
  <c r="F163" i="6"/>
  <c r="E163" i="6"/>
  <c r="G162" i="6"/>
  <c r="I162" i="6" s="1"/>
  <c r="I161" i="6"/>
  <c r="G161" i="6"/>
  <c r="H160" i="6"/>
  <c r="F160" i="6"/>
  <c r="E160" i="6"/>
  <c r="G160" i="6" s="1"/>
  <c r="I160" i="6" s="1"/>
  <c r="G157" i="6"/>
  <c r="I157" i="6" s="1"/>
  <c r="I156" i="6"/>
  <c r="G156" i="6"/>
  <c r="I155" i="6"/>
  <c r="G155" i="6"/>
  <c r="H154" i="6"/>
  <c r="H153" i="6" s="1"/>
  <c r="F154" i="6"/>
  <c r="E154" i="6"/>
  <c r="G154" i="6" s="1"/>
  <c r="I154" i="6" s="1"/>
  <c r="F153" i="6"/>
  <c r="E153" i="6"/>
  <c r="I152" i="6"/>
  <c r="G152" i="6"/>
  <c r="G151" i="6"/>
  <c r="I151" i="6" s="1"/>
  <c r="G150" i="6"/>
  <c r="I150" i="6" s="1"/>
  <c r="H149" i="6"/>
  <c r="F149" i="6"/>
  <c r="E149" i="6"/>
  <c r="G148" i="6"/>
  <c r="I148" i="6" s="1"/>
  <c r="H147" i="6"/>
  <c r="F147" i="6"/>
  <c r="E147" i="6"/>
  <c r="G147" i="6" s="1"/>
  <c r="I147" i="6" s="1"/>
  <c r="I146" i="6"/>
  <c r="G146" i="6"/>
  <c r="G145" i="6"/>
  <c r="I145" i="6" s="1"/>
  <c r="G144" i="6"/>
  <c r="I144" i="6" s="1"/>
  <c r="H143" i="6"/>
  <c r="F143" i="6"/>
  <c r="E143" i="6"/>
  <c r="G142" i="6"/>
  <c r="I142" i="6" s="1"/>
  <c r="G141" i="6"/>
  <c r="I141" i="6" s="1"/>
  <c r="G140" i="6"/>
  <c r="I140" i="6" s="1"/>
  <c r="I139" i="6"/>
  <c r="G139" i="6"/>
  <c r="G138" i="6"/>
  <c r="I138" i="6" s="1"/>
  <c r="I137" i="6"/>
  <c r="G137" i="6"/>
  <c r="G136" i="6"/>
  <c r="I136" i="6" s="1"/>
  <c r="G135" i="6"/>
  <c r="I135" i="6" s="1"/>
  <c r="I134" i="6"/>
  <c r="G134" i="6"/>
  <c r="G133" i="6"/>
  <c r="I133" i="6" s="1"/>
  <c r="G132" i="6"/>
  <c r="I132" i="6" s="1"/>
  <c r="G131" i="6"/>
  <c r="I131" i="6" s="1"/>
  <c r="I130" i="6"/>
  <c r="G130" i="6"/>
  <c r="G129" i="6"/>
  <c r="I129" i="6" s="1"/>
  <c r="I128" i="6"/>
  <c r="G128" i="6"/>
  <c r="I127" i="6"/>
  <c r="G127" i="6"/>
  <c r="G126" i="6"/>
  <c r="I126" i="6" s="1"/>
  <c r="I125" i="6"/>
  <c r="G125" i="6"/>
  <c r="G124" i="6"/>
  <c r="I124" i="6" s="1"/>
  <c r="H123" i="6"/>
  <c r="F123" i="6"/>
  <c r="E123" i="6"/>
  <c r="I122" i="6"/>
  <c r="G122" i="6"/>
  <c r="I121" i="6"/>
  <c r="G121" i="6"/>
  <c r="I120" i="6"/>
  <c r="G120" i="6"/>
  <c r="I119" i="6"/>
  <c r="G119" i="6"/>
  <c r="I118" i="6"/>
  <c r="G118" i="6"/>
  <c r="I117" i="6"/>
  <c r="G117" i="6"/>
  <c r="I116" i="6"/>
  <c r="G116" i="6"/>
  <c r="I115" i="6"/>
  <c r="G115" i="6"/>
  <c r="I114" i="6"/>
  <c r="G114" i="6"/>
  <c r="I113" i="6"/>
  <c r="G113" i="6"/>
  <c r="I112" i="6"/>
  <c r="G112" i="6"/>
  <c r="I111" i="6"/>
  <c r="G111" i="6"/>
  <c r="I110" i="6"/>
  <c r="G110" i="6"/>
  <c r="I109" i="6"/>
  <c r="G109" i="6"/>
  <c r="I108" i="6"/>
  <c r="G108" i="6"/>
  <c r="I107" i="6"/>
  <c r="G107" i="6"/>
  <c r="I106" i="6"/>
  <c r="G106" i="6"/>
  <c r="I105" i="6"/>
  <c r="H105" i="6"/>
  <c r="F105" i="6"/>
  <c r="E105" i="6"/>
  <c r="G105" i="6" s="1"/>
  <c r="G104" i="6"/>
  <c r="I104" i="6" s="1"/>
  <c r="I103" i="6"/>
  <c r="H103" i="6"/>
  <c r="F103" i="6"/>
  <c r="E103" i="6"/>
  <c r="G103" i="6" s="1"/>
  <c r="G102" i="6"/>
  <c r="I102" i="6" s="1"/>
  <c r="I101" i="6"/>
  <c r="G101" i="6"/>
  <c r="G100" i="6"/>
  <c r="I100" i="6" s="1"/>
  <c r="G99" i="6"/>
  <c r="I99" i="6" s="1"/>
  <c r="I98" i="6"/>
  <c r="G98" i="6"/>
  <c r="G97" i="6"/>
  <c r="I97" i="6" s="1"/>
  <c r="G96" i="6"/>
  <c r="I96" i="6" s="1"/>
  <c r="I95" i="6"/>
  <c r="G95" i="6"/>
  <c r="G94" i="6"/>
  <c r="I94" i="6" s="1"/>
  <c r="G93" i="6"/>
  <c r="I93" i="6" s="1"/>
  <c r="I92" i="6"/>
  <c r="G92" i="6"/>
  <c r="G91" i="6"/>
  <c r="I91" i="6" s="1"/>
  <c r="G90" i="6"/>
  <c r="I90" i="6" s="1"/>
  <c r="I89" i="6"/>
  <c r="G89" i="6"/>
  <c r="G88" i="6"/>
  <c r="I88" i="6" s="1"/>
  <c r="G87" i="6"/>
  <c r="I87" i="6" s="1"/>
  <c r="I86" i="6"/>
  <c r="G86" i="6"/>
  <c r="G85" i="6"/>
  <c r="I85" i="6" s="1"/>
  <c r="G84" i="6"/>
  <c r="I84" i="6" s="1"/>
  <c r="I83" i="6"/>
  <c r="G83" i="6"/>
  <c r="H82" i="6"/>
  <c r="F82" i="6"/>
  <c r="E82" i="6"/>
  <c r="G81" i="6"/>
  <c r="I81" i="6" s="1"/>
  <c r="G80" i="6"/>
  <c r="I80" i="6" s="1"/>
  <c r="H79" i="6"/>
  <c r="H158" i="6" s="1"/>
  <c r="F79" i="6"/>
  <c r="F158" i="6" s="1"/>
  <c r="I77" i="6"/>
  <c r="G77" i="6"/>
  <c r="G76" i="6"/>
  <c r="I76" i="6" s="1"/>
  <c r="G75" i="6"/>
  <c r="I75" i="6" s="1"/>
  <c r="H74" i="6"/>
  <c r="H71" i="6" s="1"/>
  <c r="F74" i="6"/>
  <c r="F71" i="6" s="1"/>
  <c r="E74" i="6"/>
  <c r="G73" i="6"/>
  <c r="I73" i="6" s="1"/>
  <c r="I72" i="6"/>
  <c r="G72" i="6"/>
  <c r="G71" i="6"/>
  <c r="I71" i="6" s="1"/>
  <c r="E71" i="6"/>
  <c r="I70" i="6"/>
  <c r="G70" i="6"/>
  <c r="G69" i="6"/>
  <c r="I69" i="6" s="1"/>
  <c r="I68" i="6"/>
  <c r="G68" i="6"/>
  <c r="G67" i="6"/>
  <c r="I67" i="6" s="1"/>
  <c r="G66" i="6"/>
  <c r="I66" i="6" s="1"/>
  <c r="H65" i="6"/>
  <c r="F65" i="6"/>
  <c r="G65" i="6" s="1"/>
  <c r="E65" i="6"/>
  <c r="G64" i="6"/>
  <c r="I64" i="6" s="1"/>
  <c r="I63" i="6"/>
  <c r="G63" i="6"/>
  <c r="I62" i="6"/>
  <c r="G62" i="6"/>
  <c r="G61" i="6"/>
  <c r="I61" i="6" s="1"/>
  <c r="I60" i="6"/>
  <c r="G60" i="6"/>
  <c r="I59" i="6"/>
  <c r="G59" i="6"/>
  <c r="H58" i="6"/>
  <c r="F58" i="6"/>
  <c r="E58" i="6"/>
  <c r="G58" i="6" s="1"/>
  <c r="I58" i="6" s="1"/>
  <c r="H57" i="6"/>
  <c r="F57" i="6"/>
  <c r="I56" i="6"/>
  <c r="G56" i="6"/>
  <c r="I55" i="6"/>
  <c r="G55" i="6"/>
  <c r="I54" i="6"/>
  <c r="G54" i="6"/>
  <c r="I53" i="6"/>
  <c r="G53" i="6"/>
  <c r="I52" i="6"/>
  <c r="G52" i="6"/>
  <c r="I51" i="6"/>
  <c r="G51" i="6"/>
  <c r="I50" i="6"/>
  <c r="G50" i="6"/>
  <c r="I49" i="6"/>
  <c r="G49" i="6"/>
  <c r="I48" i="6"/>
  <c r="G48" i="6"/>
  <c r="I47" i="6"/>
  <c r="G47" i="6"/>
  <c r="H46" i="6"/>
  <c r="G46" i="6"/>
  <c r="I46" i="6" s="1"/>
  <c r="F46" i="6"/>
  <c r="E46" i="6"/>
  <c r="G45" i="6"/>
  <c r="I45" i="6" s="1"/>
  <c r="I44" i="6"/>
  <c r="G44" i="6"/>
  <c r="I43" i="6"/>
  <c r="G43" i="6"/>
  <c r="G42" i="6"/>
  <c r="I42" i="6" s="1"/>
  <c r="G41" i="6"/>
  <c r="I41" i="6" s="1"/>
  <c r="G40" i="6"/>
  <c r="I40" i="6" s="1"/>
  <c r="G39" i="6"/>
  <c r="I39" i="6" s="1"/>
  <c r="G38" i="6"/>
  <c r="I38" i="6" s="1"/>
  <c r="I37" i="6"/>
  <c r="G37" i="6"/>
  <c r="G36" i="6"/>
  <c r="I36" i="6" s="1"/>
  <c r="I35" i="6"/>
  <c r="G35" i="6"/>
  <c r="G34" i="6"/>
  <c r="I34" i="6" s="1"/>
  <c r="H33" i="6"/>
  <c r="F33" i="6"/>
  <c r="F7" i="6" s="1"/>
  <c r="F78" i="6" s="1"/>
  <c r="F159" i="6" s="1"/>
  <c r="E33" i="6"/>
  <c r="I32" i="6"/>
  <c r="G32" i="6"/>
  <c r="G31" i="6"/>
  <c r="I31" i="6" s="1"/>
  <c r="I30" i="6"/>
  <c r="G30" i="6"/>
  <c r="H29" i="6"/>
  <c r="F29" i="6"/>
  <c r="E29" i="6"/>
  <c r="G28" i="6"/>
  <c r="I28" i="6" s="1"/>
  <c r="G27" i="6"/>
  <c r="I27" i="6" s="1"/>
  <c r="H26" i="6"/>
  <c r="G26" i="6"/>
  <c r="F26" i="6"/>
  <c r="E26" i="6"/>
  <c r="I25" i="6"/>
  <c r="G25" i="6"/>
  <c r="I24" i="6"/>
  <c r="G24" i="6"/>
  <c r="I23" i="6"/>
  <c r="G23" i="6"/>
  <c r="I22" i="6"/>
  <c r="G22" i="6"/>
  <c r="I21" i="6"/>
  <c r="G21" i="6"/>
  <c r="I20" i="6"/>
  <c r="G20" i="6"/>
  <c r="H19" i="6"/>
  <c r="G19" i="6"/>
  <c r="I19" i="6" s="1"/>
  <c r="F19" i="6"/>
  <c r="E19" i="6"/>
  <c r="G18" i="6"/>
  <c r="I18" i="6" s="1"/>
  <c r="I17" i="6"/>
  <c r="G17" i="6"/>
  <c r="I16" i="6"/>
  <c r="G16" i="6"/>
  <c r="G15" i="6"/>
  <c r="I15" i="6" s="1"/>
  <c r="G14" i="6"/>
  <c r="I14" i="6" s="1"/>
  <c r="G13" i="6"/>
  <c r="I13" i="6" s="1"/>
  <c r="H12" i="6"/>
  <c r="H7" i="6" s="1"/>
  <c r="H78" i="6" s="1"/>
  <c r="H159" i="6" s="1"/>
  <c r="F12" i="6"/>
  <c r="E12" i="6"/>
  <c r="G12" i="6" s="1"/>
  <c r="I11" i="6"/>
  <c r="G11" i="6"/>
  <c r="I10" i="6"/>
  <c r="G10" i="6"/>
  <c r="G9" i="6"/>
  <c r="I9" i="6" s="1"/>
  <c r="H8" i="6"/>
  <c r="F8" i="6"/>
  <c r="E8" i="6"/>
  <c r="E7" i="6" s="1"/>
  <c r="I254" i="5"/>
  <c r="G254" i="5"/>
  <c r="G250" i="5"/>
  <c r="I250" i="5" s="1"/>
  <c r="I249" i="5"/>
  <c r="G249" i="5"/>
  <c r="I248" i="5"/>
  <c r="G248" i="5"/>
  <c r="G247" i="5"/>
  <c r="I247" i="5" s="1"/>
  <c r="I246" i="5"/>
  <c r="G246" i="5"/>
  <c r="H245" i="5"/>
  <c r="F245" i="5"/>
  <c r="F251" i="5" s="1"/>
  <c r="E245" i="5"/>
  <c r="G244" i="5"/>
  <c r="I244" i="5" s="1"/>
  <c r="G243" i="5"/>
  <c r="I243" i="5" s="1"/>
  <c r="G242" i="5"/>
  <c r="I242" i="5" s="1"/>
  <c r="I241" i="5"/>
  <c r="G241" i="5"/>
  <c r="G240" i="5"/>
  <c r="I240" i="5" s="1"/>
  <c r="I239" i="5"/>
  <c r="G239" i="5"/>
  <c r="I238" i="5"/>
  <c r="G238" i="5"/>
  <c r="G237" i="5"/>
  <c r="I237" i="5" s="1"/>
  <c r="G236" i="5"/>
  <c r="I236" i="5" s="1"/>
  <c r="G235" i="5"/>
  <c r="I235" i="5" s="1"/>
  <c r="G234" i="5"/>
  <c r="I234" i="5" s="1"/>
  <c r="G233" i="5"/>
  <c r="I233" i="5" s="1"/>
  <c r="I232" i="5"/>
  <c r="G232" i="5"/>
  <c r="G231" i="5"/>
  <c r="I231" i="5" s="1"/>
  <c r="I230" i="5"/>
  <c r="G230" i="5"/>
  <c r="H229" i="5"/>
  <c r="F229" i="5"/>
  <c r="E229" i="5"/>
  <c r="G229" i="5" s="1"/>
  <c r="I229" i="5" s="1"/>
  <c r="I228" i="5"/>
  <c r="G228" i="5"/>
  <c r="I227" i="5"/>
  <c r="G227" i="5"/>
  <c r="G226" i="5"/>
  <c r="I226" i="5" s="1"/>
  <c r="H225" i="5"/>
  <c r="H251" i="5" s="1"/>
  <c r="G225" i="5"/>
  <c r="I225" i="5" s="1"/>
  <c r="F225" i="5"/>
  <c r="E225" i="5"/>
  <c r="G224" i="5"/>
  <c r="I224" i="5" s="1"/>
  <c r="G223" i="5"/>
  <c r="I223" i="5" s="1"/>
  <c r="G222" i="5"/>
  <c r="I222" i="5" s="1"/>
  <c r="G220" i="5"/>
  <c r="I220" i="5" s="1"/>
  <c r="G219" i="5"/>
  <c r="I219" i="5" s="1"/>
  <c r="I218" i="5"/>
  <c r="G218" i="5"/>
  <c r="H217" i="5"/>
  <c r="F217" i="5"/>
  <c r="E217" i="5"/>
  <c r="G217" i="5" s="1"/>
  <c r="I217" i="5" s="1"/>
  <c r="G216" i="5"/>
  <c r="I216" i="5" s="1"/>
  <c r="G215" i="5"/>
  <c r="I215" i="5" s="1"/>
  <c r="G214" i="5"/>
  <c r="I214" i="5" s="1"/>
  <c r="G213" i="5"/>
  <c r="I213" i="5" s="1"/>
  <c r="G212" i="5"/>
  <c r="I212" i="5" s="1"/>
  <c r="I211" i="5"/>
  <c r="G211" i="5"/>
  <c r="G210" i="5"/>
  <c r="I210" i="5" s="1"/>
  <c r="I209" i="5"/>
  <c r="G209" i="5"/>
  <c r="I208" i="5"/>
  <c r="G208" i="5"/>
  <c r="G207" i="5"/>
  <c r="I207" i="5" s="1"/>
  <c r="I206" i="5"/>
  <c r="G206" i="5"/>
  <c r="G205" i="5"/>
  <c r="I205" i="5" s="1"/>
  <c r="G204" i="5"/>
  <c r="I204" i="5" s="1"/>
  <c r="G203" i="5"/>
  <c r="I203" i="5" s="1"/>
  <c r="I202" i="5"/>
  <c r="G202" i="5"/>
  <c r="H201" i="5"/>
  <c r="H221" i="5" s="1"/>
  <c r="H252" i="5" s="1"/>
  <c r="F201" i="5"/>
  <c r="F221" i="5" s="1"/>
  <c r="E201" i="5"/>
  <c r="I200" i="5"/>
  <c r="G200" i="5"/>
  <c r="G199" i="5"/>
  <c r="I199" i="5" s="1"/>
  <c r="G198" i="5"/>
  <c r="I198" i="5" s="1"/>
  <c r="I197" i="5"/>
  <c r="G197" i="5"/>
  <c r="I196" i="5"/>
  <c r="G196" i="5"/>
  <c r="G195" i="5"/>
  <c r="I195" i="5" s="1"/>
  <c r="I194" i="5"/>
  <c r="G194" i="5"/>
  <c r="H192" i="5"/>
  <c r="I191" i="5"/>
  <c r="G191" i="5"/>
  <c r="H190" i="5"/>
  <c r="F190" i="5"/>
  <c r="E190" i="5"/>
  <c r="G190" i="5" s="1"/>
  <c r="I190" i="5" s="1"/>
  <c r="G189" i="5"/>
  <c r="I189" i="5" s="1"/>
  <c r="I188" i="5"/>
  <c r="G188" i="5"/>
  <c r="G187" i="5"/>
  <c r="I187" i="5" s="1"/>
  <c r="G186" i="5"/>
  <c r="I186" i="5" s="1"/>
  <c r="G185" i="5"/>
  <c r="I185" i="5" s="1"/>
  <c r="I184" i="5"/>
  <c r="G184" i="5"/>
  <c r="G183" i="5"/>
  <c r="I183" i="5" s="1"/>
  <c r="G182" i="5"/>
  <c r="I182" i="5" s="1"/>
  <c r="I181" i="5"/>
  <c r="G181" i="5"/>
  <c r="G180" i="5"/>
  <c r="I180" i="5" s="1"/>
  <c r="I179" i="5"/>
  <c r="G179" i="5"/>
  <c r="G178" i="5"/>
  <c r="I178" i="5" s="1"/>
  <c r="H177" i="5"/>
  <c r="F177" i="5"/>
  <c r="F192" i="5" s="1"/>
  <c r="E177" i="5"/>
  <c r="E192" i="5" s="1"/>
  <c r="G192" i="5" s="1"/>
  <c r="I192" i="5" s="1"/>
  <c r="I176" i="5"/>
  <c r="G176" i="5"/>
  <c r="G174" i="5"/>
  <c r="I174" i="5" s="1"/>
  <c r="I173" i="5"/>
  <c r="H173" i="5"/>
  <c r="G173" i="5"/>
  <c r="F173" i="5"/>
  <c r="E173" i="5"/>
  <c r="I172" i="5"/>
  <c r="G172" i="5"/>
  <c r="G171" i="5"/>
  <c r="I171" i="5" s="1"/>
  <c r="I170" i="5"/>
  <c r="G170" i="5"/>
  <c r="I169" i="5"/>
  <c r="G169" i="5"/>
  <c r="H168" i="5"/>
  <c r="F168" i="5"/>
  <c r="E168" i="5"/>
  <c r="G168" i="5" s="1"/>
  <c r="I168" i="5" s="1"/>
  <c r="I167" i="5"/>
  <c r="G167" i="5"/>
  <c r="I166" i="5"/>
  <c r="G166" i="5"/>
  <c r="G165" i="5"/>
  <c r="I165" i="5" s="1"/>
  <c r="I164" i="5"/>
  <c r="G164" i="5"/>
  <c r="H163" i="5"/>
  <c r="F163" i="5"/>
  <c r="E163" i="5"/>
  <c r="G163" i="5" s="1"/>
  <c r="I163" i="5" s="1"/>
  <c r="I162" i="5"/>
  <c r="G162" i="5"/>
  <c r="I161" i="5"/>
  <c r="G161" i="5"/>
  <c r="H160" i="5"/>
  <c r="H175" i="5" s="1"/>
  <c r="H193" i="5" s="1"/>
  <c r="G160" i="5"/>
  <c r="I160" i="5" s="1"/>
  <c r="F160" i="5"/>
  <c r="F175" i="5" s="1"/>
  <c r="F193" i="5" s="1"/>
  <c r="E160" i="5"/>
  <c r="G157" i="5"/>
  <c r="I157" i="5" s="1"/>
  <c r="G156" i="5"/>
  <c r="I156" i="5" s="1"/>
  <c r="G155" i="5"/>
  <c r="I155" i="5" s="1"/>
  <c r="H154" i="5"/>
  <c r="H153" i="5" s="1"/>
  <c r="F154" i="5"/>
  <c r="F153" i="5" s="1"/>
  <c r="E154" i="5"/>
  <c r="I152" i="5"/>
  <c r="G152" i="5"/>
  <c r="G151" i="5"/>
  <c r="I151" i="5" s="1"/>
  <c r="G150" i="5"/>
  <c r="I150" i="5" s="1"/>
  <c r="H149" i="5"/>
  <c r="H147" i="5" s="1"/>
  <c r="G149" i="5"/>
  <c r="I149" i="5" s="1"/>
  <c r="F149" i="5"/>
  <c r="F147" i="5" s="1"/>
  <c r="E149" i="5"/>
  <c r="G148" i="5"/>
  <c r="I148" i="5" s="1"/>
  <c r="E147" i="5"/>
  <c r="G147" i="5" s="1"/>
  <c r="I147" i="5" s="1"/>
  <c r="G146" i="5"/>
  <c r="I146" i="5" s="1"/>
  <c r="I145" i="5"/>
  <c r="G145" i="5"/>
  <c r="G144" i="5"/>
  <c r="I144" i="5" s="1"/>
  <c r="H143" i="5"/>
  <c r="F143" i="5"/>
  <c r="F123" i="5" s="1"/>
  <c r="E143" i="5"/>
  <c r="G142" i="5"/>
  <c r="I142" i="5" s="1"/>
  <c r="G141" i="5"/>
  <c r="I141" i="5" s="1"/>
  <c r="I140" i="5"/>
  <c r="G140" i="5"/>
  <c r="G139" i="5"/>
  <c r="I139" i="5" s="1"/>
  <c r="G138" i="5"/>
  <c r="I138" i="5" s="1"/>
  <c r="I137" i="5"/>
  <c r="G137" i="5"/>
  <c r="G136" i="5"/>
  <c r="I136" i="5" s="1"/>
  <c r="G135" i="5"/>
  <c r="I135" i="5" s="1"/>
  <c r="I134" i="5"/>
  <c r="G134" i="5"/>
  <c r="G133" i="5"/>
  <c r="I133" i="5" s="1"/>
  <c r="G132" i="5"/>
  <c r="I132" i="5" s="1"/>
  <c r="I131" i="5"/>
  <c r="G131" i="5"/>
  <c r="G130" i="5"/>
  <c r="I130" i="5" s="1"/>
  <c r="G129" i="5"/>
  <c r="I129" i="5" s="1"/>
  <c r="I128" i="5"/>
  <c r="G128" i="5"/>
  <c r="G127" i="5"/>
  <c r="I127" i="5" s="1"/>
  <c r="G126" i="5"/>
  <c r="I126" i="5" s="1"/>
  <c r="I125" i="5"/>
  <c r="G125" i="5"/>
  <c r="G124" i="5"/>
  <c r="I124" i="5" s="1"/>
  <c r="H123" i="5"/>
  <c r="G123" i="5"/>
  <c r="I123" i="5" s="1"/>
  <c r="E123" i="5"/>
  <c r="G122" i="5"/>
  <c r="I122" i="5" s="1"/>
  <c r="G121" i="5"/>
  <c r="I121" i="5" s="1"/>
  <c r="G120" i="5"/>
  <c r="I120" i="5" s="1"/>
  <c r="I119" i="5"/>
  <c r="G119" i="5"/>
  <c r="I118" i="5"/>
  <c r="G118" i="5"/>
  <c r="G117" i="5"/>
  <c r="I117" i="5" s="1"/>
  <c r="I116" i="5"/>
  <c r="G116" i="5"/>
  <c r="G115" i="5"/>
  <c r="I115" i="5" s="1"/>
  <c r="G114" i="5"/>
  <c r="I114" i="5" s="1"/>
  <c r="G113" i="5"/>
  <c r="I113" i="5" s="1"/>
  <c r="I112" i="5"/>
  <c r="G112" i="5"/>
  <c r="G111" i="5"/>
  <c r="I111" i="5" s="1"/>
  <c r="G110" i="5"/>
  <c r="I110" i="5" s="1"/>
  <c r="I109" i="5"/>
  <c r="G109" i="5"/>
  <c r="G108" i="5"/>
  <c r="I108" i="5" s="1"/>
  <c r="I107" i="5"/>
  <c r="G107" i="5"/>
  <c r="G106" i="5"/>
  <c r="I106" i="5" s="1"/>
  <c r="H105" i="5"/>
  <c r="F105" i="5"/>
  <c r="E105" i="5"/>
  <c r="G105" i="5" s="1"/>
  <c r="I105" i="5" s="1"/>
  <c r="I104" i="5"/>
  <c r="G104" i="5"/>
  <c r="H103" i="5"/>
  <c r="F103" i="5"/>
  <c r="E103" i="5"/>
  <c r="G103" i="5" s="1"/>
  <c r="I103" i="5" s="1"/>
  <c r="G102" i="5"/>
  <c r="I102" i="5" s="1"/>
  <c r="I101" i="5"/>
  <c r="G101" i="5"/>
  <c r="I100" i="5"/>
  <c r="G100" i="5"/>
  <c r="G99" i="5"/>
  <c r="I99" i="5" s="1"/>
  <c r="I98" i="5"/>
  <c r="G98" i="5"/>
  <c r="G97" i="5"/>
  <c r="I97" i="5" s="1"/>
  <c r="G96" i="5"/>
  <c r="I96" i="5" s="1"/>
  <c r="G95" i="5"/>
  <c r="I95" i="5" s="1"/>
  <c r="I94" i="5"/>
  <c r="G94" i="5"/>
  <c r="G93" i="5"/>
  <c r="I93" i="5" s="1"/>
  <c r="G92" i="5"/>
  <c r="I92" i="5" s="1"/>
  <c r="I91" i="5"/>
  <c r="G91" i="5"/>
  <c r="G90" i="5"/>
  <c r="I90" i="5" s="1"/>
  <c r="I89" i="5"/>
  <c r="G89" i="5"/>
  <c r="G88" i="5"/>
  <c r="I88" i="5" s="1"/>
  <c r="G87" i="5"/>
  <c r="I87" i="5" s="1"/>
  <c r="G86" i="5"/>
  <c r="I86" i="5" s="1"/>
  <c r="G85" i="5"/>
  <c r="I85" i="5" s="1"/>
  <c r="G84" i="5"/>
  <c r="I84" i="5" s="1"/>
  <c r="I83" i="5"/>
  <c r="G83" i="5"/>
  <c r="H82" i="5"/>
  <c r="F82" i="5"/>
  <c r="F79" i="5" s="1"/>
  <c r="F158" i="5" s="1"/>
  <c r="E82" i="5"/>
  <c r="I81" i="5"/>
  <c r="G81" i="5"/>
  <c r="I80" i="5"/>
  <c r="G80" i="5"/>
  <c r="H79" i="5"/>
  <c r="H158" i="5" s="1"/>
  <c r="I77" i="5"/>
  <c r="G77" i="5"/>
  <c r="G76" i="5"/>
  <c r="I76" i="5" s="1"/>
  <c r="I75" i="5"/>
  <c r="G75" i="5"/>
  <c r="H74" i="5"/>
  <c r="F74" i="5"/>
  <c r="E74" i="5"/>
  <c r="I73" i="5"/>
  <c r="G73" i="5"/>
  <c r="G72" i="5"/>
  <c r="I72" i="5" s="1"/>
  <c r="H71" i="5"/>
  <c r="F71" i="5"/>
  <c r="G70" i="5"/>
  <c r="I70" i="5" s="1"/>
  <c r="G69" i="5"/>
  <c r="I69" i="5" s="1"/>
  <c r="I68" i="5"/>
  <c r="G68" i="5"/>
  <c r="G67" i="5"/>
  <c r="I67" i="5" s="1"/>
  <c r="G66" i="5"/>
  <c r="I66" i="5" s="1"/>
  <c r="H65" i="5"/>
  <c r="F65" i="5"/>
  <c r="E65" i="5"/>
  <c r="G65" i="5" s="1"/>
  <c r="I65" i="5" s="1"/>
  <c r="G64" i="5"/>
  <c r="I64" i="5" s="1"/>
  <c r="G63" i="5"/>
  <c r="I63" i="5" s="1"/>
  <c r="G62" i="5"/>
  <c r="I62" i="5" s="1"/>
  <c r="G61" i="5"/>
  <c r="I61" i="5" s="1"/>
  <c r="G60" i="5"/>
  <c r="I60" i="5" s="1"/>
  <c r="I59" i="5"/>
  <c r="G59" i="5"/>
  <c r="H58" i="5"/>
  <c r="H57" i="5" s="1"/>
  <c r="F58" i="5"/>
  <c r="F57" i="5" s="1"/>
  <c r="E58" i="5"/>
  <c r="G56" i="5"/>
  <c r="I56" i="5" s="1"/>
  <c r="I55" i="5"/>
  <c r="G55" i="5"/>
  <c r="G54" i="5"/>
  <c r="I54" i="5" s="1"/>
  <c r="G53" i="5"/>
  <c r="I53" i="5" s="1"/>
  <c r="I52" i="5"/>
  <c r="G52" i="5"/>
  <c r="G51" i="5"/>
  <c r="I51" i="5" s="1"/>
  <c r="I50" i="5"/>
  <c r="G50" i="5"/>
  <c r="G49" i="5"/>
  <c r="I49" i="5" s="1"/>
  <c r="G48" i="5"/>
  <c r="I48" i="5" s="1"/>
  <c r="G47" i="5"/>
  <c r="I47" i="5" s="1"/>
  <c r="H46" i="5"/>
  <c r="F46" i="5"/>
  <c r="E46" i="5"/>
  <c r="G46" i="5" s="1"/>
  <c r="I46" i="5" s="1"/>
  <c r="G45" i="5"/>
  <c r="I45" i="5" s="1"/>
  <c r="I44" i="5"/>
  <c r="G44" i="5"/>
  <c r="G43" i="5"/>
  <c r="I43" i="5" s="1"/>
  <c r="G42" i="5"/>
  <c r="I42" i="5" s="1"/>
  <c r="I41" i="5"/>
  <c r="G41" i="5"/>
  <c r="I40" i="5"/>
  <c r="G40" i="5"/>
  <c r="G39" i="5"/>
  <c r="I39" i="5" s="1"/>
  <c r="I38" i="5"/>
  <c r="G38" i="5"/>
  <c r="I37" i="5"/>
  <c r="G37" i="5"/>
  <c r="G36" i="5"/>
  <c r="I36" i="5" s="1"/>
  <c r="I35" i="5"/>
  <c r="G35" i="5"/>
  <c r="G34" i="5"/>
  <c r="I34" i="5" s="1"/>
  <c r="H33" i="5"/>
  <c r="F33" i="5"/>
  <c r="E33" i="5"/>
  <c r="G33" i="5" s="1"/>
  <c r="I33" i="5" s="1"/>
  <c r="I32" i="5"/>
  <c r="G32" i="5"/>
  <c r="I31" i="5"/>
  <c r="G31" i="5"/>
  <c r="G30" i="5"/>
  <c r="I30" i="5" s="1"/>
  <c r="H29" i="5"/>
  <c r="F29" i="5"/>
  <c r="G29" i="5" s="1"/>
  <c r="I29" i="5" s="1"/>
  <c r="E29" i="5"/>
  <c r="G28" i="5"/>
  <c r="I28" i="5" s="1"/>
  <c r="I27" i="5"/>
  <c r="G27" i="5"/>
  <c r="H26" i="5"/>
  <c r="F26" i="5"/>
  <c r="E26" i="5"/>
  <c r="G25" i="5"/>
  <c r="I25" i="5" s="1"/>
  <c r="G24" i="5"/>
  <c r="I24" i="5" s="1"/>
  <c r="G23" i="5"/>
  <c r="I23" i="5" s="1"/>
  <c r="I22" i="5"/>
  <c r="G22" i="5"/>
  <c r="G21" i="5"/>
  <c r="I21" i="5" s="1"/>
  <c r="G20" i="5"/>
  <c r="I20" i="5" s="1"/>
  <c r="H19" i="5"/>
  <c r="I19" i="5" s="1"/>
  <c r="F19" i="5"/>
  <c r="E19" i="5"/>
  <c r="G19" i="5" s="1"/>
  <c r="G18" i="5"/>
  <c r="I18" i="5" s="1"/>
  <c r="I17" i="5"/>
  <c r="G17" i="5"/>
  <c r="G16" i="5"/>
  <c r="I16" i="5" s="1"/>
  <c r="G15" i="5"/>
  <c r="I15" i="5" s="1"/>
  <c r="I14" i="5"/>
  <c r="G14" i="5"/>
  <c r="G13" i="5"/>
  <c r="I13" i="5" s="1"/>
  <c r="H12" i="5"/>
  <c r="G12" i="5"/>
  <c r="I12" i="5" s="1"/>
  <c r="F12" i="5"/>
  <c r="E12" i="5"/>
  <c r="I11" i="5"/>
  <c r="G11" i="5"/>
  <c r="G10" i="5"/>
  <c r="I10" i="5" s="1"/>
  <c r="G9" i="5"/>
  <c r="I9" i="5" s="1"/>
  <c r="H8" i="5"/>
  <c r="H7" i="5" s="1"/>
  <c r="H78" i="5" s="1"/>
  <c r="F8" i="5"/>
  <c r="G8" i="5" s="1"/>
  <c r="I8" i="5" s="1"/>
  <c r="E8" i="5"/>
  <c r="I254" i="4"/>
  <c r="G254" i="4"/>
  <c r="F251" i="4"/>
  <c r="E251" i="4"/>
  <c r="G251" i="4" s="1"/>
  <c r="I251" i="4" s="1"/>
  <c r="I250" i="4"/>
  <c r="G250" i="4"/>
  <c r="G249" i="4"/>
  <c r="I249" i="4" s="1"/>
  <c r="G248" i="4"/>
  <c r="I248" i="4" s="1"/>
  <c r="G247" i="4"/>
  <c r="I247" i="4" s="1"/>
  <c r="G246" i="4"/>
  <c r="I246" i="4" s="1"/>
  <c r="H245" i="4"/>
  <c r="F245" i="4"/>
  <c r="G245" i="4" s="1"/>
  <c r="I245" i="4" s="1"/>
  <c r="E245" i="4"/>
  <c r="G244" i="4"/>
  <c r="I244" i="4" s="1"/>
  <c r="G243" i="4"/>
  <c r="I243" i="4" s="1"/>
  <c r="I242" i="4"/>
  <c r="G242" i="4"/>
  <c r="G241" i="4"/>
  <c r="I241" i="4" s="1"/>
  <c r="G240" i="4"/>
  <c r="I240" i="4" s="1"/>
  <c r="I239" i="4"/>
  <c r="G239" i="4"/>
  <c r="G238" i="4"/>
  <c r="I238" i="4" s="1"/>
  <c r="G237" i="4"/>
  <c r="I237" i="4" s="1"/>
  <c r="I236" i="4"/>
  <c r="G236" i="4"/>
  <c r="G235" i="4"/>
  <c r="I235" i="4" s="1"/>
  <c r="G234" i="4"/>
  <c r="I234" i="4" s="1"/>
  <c r="I233" i="4"/>
  <c r="G233" i="4"/>
  <c r="G232" i="4"/>
  <c r="I232" i="4" s="1"/>
  <c r="G231" i="4"/>
  <c r="I231" i="4" s="1"/>
  <c r="I230" i="4"/>
  <c r="G230" i="4"/>
  <c r="H229" i="4"/>
  <c r="F229" i="4"/>
  <c r="E229" i="4"/>
  <c r="G229" i="4" s="1"/>
  <c r="I229" i="4" s="1"/>
  <c r="G228" i="4"/>
  <c r="I228" i="4" s="1"/>
  <c r="G227" i="4"/>
  <c r="I227" i="4" s="1"/>
  <c r="G226" i="4"/>
  <c r="I226" i="4" s="1"/>
  <c r="H225" i="4"/>
  <c r="H251" i="4" s="1"/>
  <c r="G225" i="4"/>
  <c r="I225" i="4" s="1"/>
  <c r="F225" i="4"/>
  <c r="E225" i="4"/>
  <c r="I224" i="4"/>
  <c r="G224" i="4"/>
  <c r="G223" i="4"/>
  <c r="I223" i="4" s="1"/>
  <c r="G222" i="4"/>
  <c r="I222" i="4" s="1"/>
  <c r="F221" i="4"/>
  <c r="F252" i="4" s="1"/>
  <c r="E221" i="4"/>
  <c r="E252" i="4" s="1"/>
  <c r="G220" i="4"/>
  <c r="I220" i="4" s="1"/>
  <c r="G219" i="4"/>
  <c r="I219" i="4" s="1"/>
  <c r="G218" i="4"/>
  <c r="I218" i="4" s="1"/>
  <c r="H217" i="4"/>
  <c r="F217" i="4"/>
  <c r="E217" i="4"/>
  <c r="G216" i="4"/>
  <c r="I216" i="4" s="1"/>
  <c r="I215" i="4"/>
  <c r="G215" i="4"/>
  <c r="I214" i="4"/>
  <c r="G214" i="4"/>
  <c r="G213" i="4"/>
  <c r="I213" i="4" s="1"/>
  <c r="I212" i="4"/>
  <c r="G212" i="4"/>
  <c r="I211" i="4"/>
  <c r="G211" i="4"/>
  <c r="G210" i="4"/>
  <c r="I210" i="4" s="1"/>
  <c r="I209" i="4"/>
  <c r="G209" i="4"/>
  <c r="I208" i="4"/>
  <c r="G208" i="4"/>
  <c r="G207" i="4"/>
  <c r="I207" i="4" s="1"/>
  <c r="I206" i="4"/>
  <c r="G206" i="4"/>
  <c r="I205" i="4"/>
  <c r="G205" i="4"/>
  <c r="G204" i="4"/>
  <c r="I204" i="4" s="1"/>
  <c r="I203" i="4"/>
  <c r="G203" i="4"/>
  <c r="I202" i="4"/>
  <c r="G202" i="4"/>
  <c r="H201" i="4"/>
  <c r="H221" i="4" s="1"/>
  <c r="H252" i="4" s="1"/>
  <c r="G201" i="4"/>
  <c r="I201" i="4" s="1"/>
  <c r="F201" i="4"/>
  <c r="E201" i="4"/>
  <c r="G200" i="4"/>
  <c r="I200" i="4" s="1"/>
  <c r="G199" i="4"/>
  <c r="I199" i="4" s="1"/>
  <c r="G198" i="4"/>
  <c r="I198" i="4" s="1"/>
  <c r="I197" i="4"/>
  <c r="G197" i="4"/>
  <c r="G196" i="4"/>
  <c r="I196" i="4" s="1"/>
  <c r="G195" i="4"/>
  <c r="I195" i="4" s="1"/>
  <c r="G194" i="4"/>
  <c r="I194" i="4" s="1"/>
  <c r="E192" i="4"/>
  <c r="G192" i="4" s="1"/>
  <c r="G191" i="4"/>
  <c r="I191" i="4" s="1"/>
  <c r="H190" i="4"/>
  <c r="F190" i="4"/>
  <c r="E190" i="4"/>
  <c r="G190" i="4" s="1"/>
  <c r="I190" i="4" s="1"/>
  <c r="G189" i="4"/>
  <c r="I189" i="4" s="1"/>
  <c r="I188" i="4"/>
  <c r="G188" i="4"/>
  <c r="G187" i="4"/>
  <c r="I187" i="4" s="1"/>
  <c r="G186" i="4"/>
  <c r="I186" i="4" s="1"/>
  <c r="I185" i="4"/>
  <c r="G185" i="4"/>
  <c r="G184" i="4"/>
  <c r="I184" i="4" s="1"/>
  <c r="G183" i="4"/>
  <c r="I183" i="4" s="1"/>
  <c r="I182" i="4"/>
  <c r="G182" i="4"/>
  <c r="G181" i="4"/>
  <c r="I181" i="4" s="1"/>
  <c r="I180" i="4"/>
  <c r="G180" i="4"/>
  <c r="I179" i="4"/>
  <c r="G179" i="4"/>
  <c r="G178" i="4"/>
  <c r="I178" i="4" s="1"/>
  <c r="I177" i="4"/>
  <c r="H177" i="4"/>
  <c r="H192" i="4" s="1"/>
  <c r="H193" i="4" s="1"/>
  <c r="F177" i="4"/>
  <c r="F192" i="4" s="1"/>
  <c r="E177" i="4"/>
  <c r="G177" i="4" s="1"/>
  <c r="G176" i="4"/>
  <c r="I176" i="4" s="1"/>
  <c r="I174" i="4"/>
  <c r="G174" i="4"/>
  <c r="H173" i="4"/>
  <c r="F173" i="4"/>
  <c r="E173" i="4"/>
  <c r="G173" i="4" s="1"/>
  <c r="I173" i="4" s="1"/>
  <c r="I172" i="4"/>
  <c r="G172" i="4"/>
  <c r="G171" i="4"/>
  <c r="I171" i="4" s="1"/>
  <c r="I170" i="4"/>
  <c r="G170" i="4"/>
  <c r="I169" i="4"/>
  <c r="G169" i="4"/>
  <c r="H168" i="4"/>
  <c r="F168" i="4"/>
  <c r="E168" i="4"/>
  <c r="G168" i="4" s="1"/>
  <c r="I168" i="4" s="1"/>
  <c r="I167" i="4"/>
  <c r="G167" i="4"/>
  <c r="I166" i="4"/>
  <c r="G166" i="4"/>
  <c r="I165" i="4"/>
  <c r="G165" i="4"/>
  <c r="I164" i="4"/>
  <c r="G164" i="4"/>
  <c r="I163" i="4"/>
  <c r="H163" i="4"/>
  <c r="F163" i="4"/>
  <c r="E163" i="4"/>
  <c r="G163" i="4" s="1"/>
  <c r="G162" i="4"/>
  <c r="I162" i="4" s="1"/>
  <c r="I161" i="4"/>
  <c r="G161" i="4"/>
  <c r="H160" i="4"/>
  <c r="H175" i="4" s="1"/>
  <c r="F160" i="4"/>
  <c r="F175" i="4" s="1"/>
  <c r="F193" i="4" s="1"/>
  <c r="E160" i="4"/>
  <c r="I157" i="4"/>
  <c r="G157" i="4"/>
  <c r="G156" i="4"/>
  <c r="I156" i="4" s="1"/>
  <c r="I155" i="4"/>
  <c r="G155" i="4"/>
  <c r="H154" i="4"/>
  <c r="H153" i="4" s="1"/>
  <c r="F154" i="4"/>
  <c r="F153" i="4" s="1"/>
  <c r="E154" i="4"/>
  <c r="G154" i="4" s="1"/>
  <c r="I154" i="4" s="1"/>
  <c r="I152" i="4"/>
  <c r="G152" i="4"/>
  <c r="G151" i="4"/>
  <c r="I151" i="4" s="1"/>
  <c r="G150" i="4"/>
  <c r="I150" i="4" s="1"/>
  <c r="I149" i="4"/>
  <c r="H149" i="4"/>
  <c r="F149" i="4"/>
  <c r="E149" i="4"/>
  <c r="G149" i="4" s="1"/>
  <c r="G148" i="4"/>
  <c r="I148" i="4" s="1"/>
  <c r="H147" i="4"/>
  <c r="F147" i="4"/>
  <c r="E147" i="4"/>
  <c r="G147" i="4" s="1"/>
  <c r="I146" i="4"/>
  <c r="G146" i="4"/>
  <c r="I145" i="4"/>
  <c r="G145" i="4"/>
  <c r="I144" i="4"/>
  <c r="G144" i="4"/>
  <c r="H143" i="4"/>
  <c r="G143" i="4"/>
  <c r="I143" i="4" s="1"/>
  <c r="F143" i="4"/>
  <c r="E143" i="4"/>
  <c r="G142" i="4"/>
  <c r="I142" i="4" s="1"/>
  <c r="G141" i="4"/>
  <c r="I141" i="4" s="1"/>
  <c r="I140" i="4"/>
  <c r="G140" i="4"/>
  <c r="I139" i="4"/>
  <c r="G139" i="4"/>
  <c r="G138" i="4"/>
  <c r="I138" i="4" s="1"/>
  <c r="G137" i="4"/>
  <c r="I137" i="4" s="1"/>
  <c r="G136" i="4"/>
  <c r="I136" i="4" s="1"/>
  <c r="G135" i="4"/>
  <c r="I135" i="4" s="1"/>
  <c r="I134" i="4"/>
  <c r="G134" i="4"/>
  <c r="I133" i="4"/>
  <c r="G133" i="4"/>
  <c r="G132" i="4"/>
  <c r="I132" i="4" s="1"/>
  <c r="G131" i="4"/>
  <c r="I131" i="4" s="1"/>
  <c r="I130" i="4"/>
  <c r="G130" i="4"/>
  <c r="G129" i="4"/>
  <c r="I129" i="4" s="1"/>
  <c r="I128" i="4"/>
  <c r="G128" i="4"/>
  <c r="I127" i="4"/>
  <c r="G127" i="4"/>
  <c r="G126" i="4"/>
  <c r="I126" i="4" s="1"/>
  <c r="G125" i="4"/>
  <c r="I125" i="4" s="1"/>
  <c r="G124" i="4"/>
  <c r="I124" i="4" s="1"/>
  <c r="H123" i="4"/>
  <c r="G123" i="4"/>
  <c r="I123" i="4" s="1"/>
  <c r="F123" i="4"/>
  <c r="E123" i="4"/>
  <c r="I122" i="4"/>
  <c r="G122" i="4"/>
  <c r="G121" i="4"/>
  <c r="I121" i="4" s="1"/>
  <c r="G120" i="4"/>
  <c r="I120" i="4" s="1"/>
  <c r="I119" i="4"/>
  <c r="G119" i="4"/>
  <c r="G118" i="4"/>
  <c r="I118" i="4" s="1"/>
  <c r="G117" i="4"/>
  <c r="I117" i="4" s="1"/>
  <c r="I116" i="4"/>
  <c r="G116" i="4"/>
  <c r="G115" i="4"/>
  <c r="I115" i="4" s="1"/>
  <c r="G114" i="4"/>
  <c r="I114" i="4" s="1"/>
  <c r="I113" i="4"/>
  <c r="G113" i="4"/>
  <c r="G112" i="4"/>
  <c r="I112" i="4" s="1"/>
  <c r="G111" i="4"/>
  <c r="I111" i="4" s="1"/>
  <c r="I110" i="4"/>
  <c r="G110" i="4"/>
  <c r="I109" i="4"/>
  <c r="G109" i="4"/>
  <c r="G108" i="4"/>
  <c r="I108" i="4" s="1"/>
  <c r="I107" i="4"/>
  <c r="G107" i="4"/>
  <c r="I106" i="4"/>
  <c r="G106" i="4"/>
  <c r="H105" i="4"/>
  <c r="F105" i="4"/>
  <c r="E105" i="4"/>
  <c r="G105" i="4" s="1"/>
  <c r="I105" i="4" s="1"/>
  <c r="I104" i="4"/>
  <c r="G104" i="4"/>
  <c r="H103" i="4"/>
  <c r="F103" i="4"/>
  <c r="E103" i="4"/>
  <c r="G103" i="4" s="1"/>
  <c r="I103" i="4" s="1"/>
  <c r="I102" i="4"/>
  <c r="G102" i="4"/>
  <c r="I101" i="4"/>
  <c r="G101" i="4"/>
  <c r="G100" i="4"/>
  <c r="I100" i="4" s="1"/>
  <c r="I99" i="4"/>
  <c r="G99" i="4"/>
  <c r="I98" i="4"/>
  <c r="G98" i="4"/>
  <c r="G97" i="4"/>
  <c r="I97" i="4" s="1"/>
  <c r="I96" i="4"/>
  <c r="G96" i="4"/>
  <c r="I95" i="4"/>
  <c r="G95" i="4"/>
  <c r="G94" i="4"/>
  <c r="I94" i="4" s="1"/>
  <c r="I93" i="4"/>
  <c r="G93" i="4"/>
  <c r="I92" i="4"/>
  <c r="G92" i="4"/>
  <c r="G91" i="4"/>
  <c r="I91" i="4" s="1"/>
  <c r="I90" i="4"/>
  <c r="G90" i="4"/>
  <c r="I89" i="4"/>
  <c r="G89" i="4"/>
  <c r="G88" i="4"/>
  <c r="I88" i="4" s="1"/>
  <c r="I87" i="4"/>
  <c r="G87" i="4"/>
  <c r="I86" i="4"/>
  <c r="G86" i="4"/>
  <c r="G85" i="4"/>
  <c r="I85" i="4" s="1"/>
  <c r="I84" i="4"/>
  <c r="G84" i="4"/>
  <c r="I83" i="4"/>
  <c r="G83" i="4"/>
  <c r="H82" i="4"/>
  <c r="F82" i="4"/>
  <c r="E82" i="4"/>
  <c r="G82" i="4" s="1"/>
  <c r="I82" i="4" s="1"/>
  <c r="G81" i="4"/>
  <c r="I81" i="4" s="1"/>
  <c r="G80" i="4"/>
  <c r="I80" i="4" s="1"/>
  <c r="H79" i="4"/>
  <c r="H158" i="4" s="1"/>
  <c r="F79" i="4"/>
  <c r="F158" i="4" s="1"/>
  <c r="E79" i="4"/>
  <c r="G77" i="4"/>
  <c r="I77" i="4" s="1"/>
  <c r="G76" i="4"/>
  <c r="I76" i="4" s="1"/>
  <c r="G75" i="4"/>
  <c r="I75" i="4" s="1"/>
  <c r="H74" i="4"/>
  <c r="H71" i="4" s="1"/>
  <c r="F74" i="4"/>
  <c r="E74" i="4"/>
  <c r="G74" i="4" s="1"/>
  <c r="I74" i="4" s="1"/>
  <c r="I73" i="4"/>
  <c r="G73" i="4"/>
  <c r="I72" i="4"/>
  <c r="G72" i="4"/>
  <c r="F71" i="4"/>
  <c r="E71" i="4"/>
  <c r="G71" i="4" s="1"/>
  <c r="I71" i="4" s="1"/>
  <c r="G70" i="4"/>
  <c r="I70" i="4" s="1"/>
  <c r="G69" i="4"/>
  <c r="I69" i="4" s="1"/>
  <c r="G68" i="4"/>
  <c r="I68" i="4" s="1"/>
  <c r="G67" i="4"/>
  <c r="I67" i="4" s="1"/>
  <c r="I66" i="4"/>
  <c r="G66" i="4"/>
  <c r="H65" i="4"/>
  <c r="F65" i="4"/>
  <c r="E65" i="4"/>
  <c r="G65" i="4" s="1"/>
  <c r="I65" i="4" s="1"/>
  <c r="I64" i="4"/>
  <c r="G64" i="4"/>
  <c r="I63" i="4"/>
  <c r="G63" i="4"/>
  <c r="G62" i="4"/>
  <c r="I62" i="4" s="1"/>
  <c r="I61" i="4"/>
  <c r="G61" i="4"/>
  <c r="I60" i="4"/>
  <c r="G60" i="4"/>
  <c r="G59" i="4"/>
  <c r="I59" i="4" s="1"/>
  <c r="H58" i="4"/>
  <c r="F58" i="4"/>
  <c r="E58" i="4"/>
  <c r="E57" i="4" s="1"/>
  <c r="G57" i="4" s="1"/>
  <c r="I57" i="4" s="1"/>
  <c r="H57" i="4"/>
  <c r="F57" i="4"/>
  <c r="G56" i="4"/>
  <c r="I56" i="4" s="1"/>
  <c r="I55" i="4"/>
  <c r="G55" i="4"/>
  <c r="I54" i="4"/>
  <c r="G54" i="4"/>
  <c r="G53" i="4"/>
  <c r="I53" i="4" s="1"/>
  <c r="I52" i="4"/>
  <c r="G52" i="4"/>
  <c r="I51" i="4"/>
  <c r="G51" i="4"/>
  <c r="G50" i="4"/>
  <c r="I50" i="4" s="1"/>
  <c r="I49" i="4"/>
  <c r="G49" i="4"/>
  <c r="I48" i="4"/>
  <c r="G48" i="4"/>
  <c r="G47" i="4"/>
  <c r="I47" i="4" s="1"/>
  <c r="H46" i="4"/>
  <c r="F46" i="4"/>
  <c r="E46" i="4"/>
  <c r="G46" i="4" s="1"/>
  <c r="I46" i="4" s="1"/>
  <c r="G45" i="4"/>
  <c r="I45" i="4" s="1"/>
  <c r="I44" i="4"/>
  <c r="G44" i="4"/>
  <c r="G43" i="4"/>
  <c r="I43" i="4" s="1"/>
  <c r="G42" i="4"/>
  <c r="I42" i="4" s="1"/>
  <c r="I41" i="4"/>
  <c r="G41" i="4"/>
  <c r="G40" i="4"/>
  <c r="I40" i="4" s="1"/>
  <c r="G39" i="4"/>
  <c r="I39" i="4" s="1"/>
  <c r="G38" i="4"/>
  <c r="I38" i="4" s="1"/>
  <c r="G37" i="4"/>
  <c r="I37" i="4" s="1"/>
  <c r="G36" i="4"/>
  <c r="I36" i="4" s="1"/>
  <c r="G35" i="4"/>
  <c r="I35" i="4" s="1"/>
  <c r="G34" i="4"/>
  <c r="I34" i="4" s="1"/>
  <c r="H33" i="4"/>
  <c r="F33" i="4"/>
  <c r="G33" i="4" s="1"/>
  <c r="I33" i="4" s="1"/>
  <c r="E33" i="4"/>
  <c r="I32" i="4"/>
  <c r="G32" i="4"/>
  <c r="G31" i="4"/>
  <c r="I31" i="4" s="1"/>
  <c r="I30" i="4"/>
  <c r="G30" i="4"/>
  <c r="H29" i="4"/>
  <c r="F29" i="4"/>
  <c r="E29" i="4"/>
  <c r="G29" i="4" s="1"/>
  <c r="I29" i="4" s="1"/>
  <c r="G28" i="4"/>
  <c r="I28" i="4" s="1"/>
  <c r="I27" i="4"/>
  <c r="G27" i="4"/>
  <c r="H26" i="4"/>
  <c r="F26" i="4"/>
  <c r="E26" i="4"/>
  <c r="G26" i="4" s="1"/>
  <c r="I26" i="4" s="1"/>
  <c r="I25" i="4"/>
  <c r="G25" i="4"/>
  <c r="I24" i="4"/>
  <c r="G24" i="4"/>
  <c r="G23" i="4"/>
  <c r="I23" i="4" s="1"/>
  <c r="I22" i="4"/>
  <c r="G22" i="4"/>
  <c r="I21" i="4"/>
  <c r="G21" i="4"/>
  <c r="G20" i="4"/>
  <c r="I20" i="4" s="1"/>
  <c r="H19" i="4"/>
  <c r="F19" i="4"/>
  <c r="E19" i="4"/>
  <c r="G19" i="4" s="1"/>
  <c r="I19" i="4" s="1"/>
  <c r="G18" i="4"/>
  <c r="I18" i="4" s="1"/>
  <c r="I17" i="4"/>
  <c r="G17" i="4"/>
  <c r="G16" i="4"/>
  <c r="I16" i="4" s="1"/>
  <c r="G15" i="4"/>
  <c r="I15" i="4" s="1"/>
  <c r="I14" i="4"/>
  <c r="G14" i="4"/>
  <c r="G13" i="4"/>
  <c r="I13" i="4" s="1"/>
  <c r="H12" i="4"/>
  <c r="F12" i="4"/>
  <c r="G12" i="4" s="1"/>
  <c r="I12" i="4" s="1"/>
  <c r="E12" i="4"/>
  <c r="G11" i="4"/>
  <c r="I11" i="4" s="1"/>
  <c r="G10" i="4"/>
  <c r="I10" i="4" s="1"/>
  <c r="I9" i="4"/>
  <c r="G9" i="4"/>
  <c r="H8" i="4"/>
  <c r="F8" i="4"/>
  <c r="F7" i="4" s="1"/>
  <c r="F78" i="4" s="1"/>
  <c r="F159" i="4" s="1"/>
  <c r="F253" i="4" s="1"/>
  <c r="F255" i="4" s="1"/>
  <c r="E8" i="4"/>
  <c r="G8" i="4" s="1"/>
  <c r="I8" i="4" s="1"/>
  <c r="H7" i="4"/>
  <c r="H78" i="4" s="1"/>
  <c r="F254" i="3"/>
  <c r="H254" i="3" s="1"/>
  <c r="H250" i="3"/>
  <c r="F250" i="3"/>
  <c r="F249" i="3"/>
  <c r="H249" i="3" s="1"/>
  <c r="H248" i="3"/>
  <c r="F248" i="3"/>
  <c r="H247" i="3"/>
  <c r="F247" i="3"/>
  <c r="F246" i="3"/>
  <c r="H246" i="3" s="1"/>
  <c r="H245" i="3"/>
  <c r="G245" i="3"/>
  <c r="F245" i="3"/>
  <c r="E245" i="3"/>
  <c r="F244" i="3"/>
  <c r="H244" i="3" s="1"/>
  <c r="H243" i="3"/>
  <c r="F243" i="3"/>
  <c r="H242" i="3"/>
  <c r="F242" i="3"/>
  <c r="F241" i="3"/>
  <c r="H241" i="3" s="1"/>
  <c r="H240" i="3"/>
  <c r="F240" i="3"/>
  <c r="H239" i="3"/>
  <c r="F239" i="3"/>
  <c r="F238" i="3"/>
  <c r="H238" i="3" s="1"/>
  <c r="H237" i="3"/>
  <c r="F237" i="3"/>
  <c r="H236" i="3"/>
  <c r="F236" i="3"/>
  <c r="F235" i="3"/>
  <c r="H235" i="3" s="1"/>
  <c r="H234" i="3"/>
  <c r="F234" i="3"/>
  <c r="H233" i="3"/>
  <c r="F233" i="3"/>
  <c r="F232" i="3"/>
  <c r="H232" i="3" s="1"/>
  <c r="H231" i="3"/>
  <c r="F231" i="3"/>
  <c r="H230" i="3"/>
  <c r="F230" i="3"/>
  <c r="G229" i="3"/>
  <c r="G251" i="3" s="1"/>
  <c r="F229" i="3"/>
  <c r="H229" i="3" s="1"/>
  <c r="E229" i="3"/>
  <c r="E251" i="3" s="1"/>
  <c r="F251" i="3" s="1"/>
  <c r="H228" i="3"/>
  <c r="F228" i="3"/>
  <c r="F227" i="3"/>
  <c r="H227" i="3" s="1"/>
  <c r="H226" i="3"/>
  <c r="F226" i="3"/>
  <c r="G225" i="3"/>
  <c r="E225" i="3"/>
  <c r="F225" i="3" s="1"/>
  <c r="H225" i="3" s="1"/>
  <c r="H224" i="3"/>
  <c r="F224" i="3"/>
  <c r="H223" i="3"/>
  <c r="F223" i="3"/>
  <c r="F222" i="3"/>
  <c r="H222" i="3" s="1"/>
  <c r="G221" i="3"/>
  <c r="F220" i="3"/>
  <c r="H220" i="3" s="1"/>
  <c r="F219" i="3"/>
  <c r="H219" i="3" s="1"/>
  <c r="H218" i="3"/>
  <c r="F218" i="3"/>
  <c r="G217" i="3"/>
  <c r="E217" i="3"/>
  <c r="F217" i="3" s="1"/>
  <c r="H217" i="3" s="1"/>
  <c r="H216" i="3"/>
  <c r="F216" i="3"/>
  <c r="F215" i="3"/>
  <c r="H215" i="3" s="1"/>
  <c r="F214" i="3"/>
  <c r="H214" i="3" s="1"/>
  <c r="H213" i="3"/>
  <c r="F213" i="3"/>
  <c r="F212" i="3"/>
  <c r="H212" i="3" s="1"/>
  <c r="F211" i="3"/>
  <c r="H211" i="3" s="1"/>
  <c r="H210" i="3"/>
  <c r="F210" i="3"/>
  <c r="F209" i="3"/>
  <c r="H209" i="3" s="1"/>
  <c r="F208" i="3"/>
  <c r="H208" i="3" s="1"/>
  <c r="H207" i="3"/>
  <c r="F207" i="3"/>
  <c r="F206" i="3"/>
  <c r="H206" i="3" s="1"/>
  <c r="F205" i="3"/>
  <c r="H205" i="3" s="1"/>
  <c r="H204" i="3"/>
  <c r="F204" i="3"/>
  <c r="F203" i="3"/>
  <c r="H203" i="3" s="1"/>
  <c r="F202" i="3"/>
  <c r="H202" i="3" s="1"/>
  <c r="G201" i="3"/>
  <c r="E201" i="3"/>
  <c r="F200" i="3"/>
  <c r="H200" i="3" s="1"/>
  <c r="H199" i="3"/>
  <c r="F199" i="3"/>
  <c r="F198" i="3"/>
  <c r="H198" i="3" s="1"/>
  <c r="F197" i="3"/>
  <c r="H197" i="3" s="1"/>
  <c r="H196" i="3"/>
  <c r="F196" i="3"/>
  <c r="F195" i="3"/>
  <c r="H195" i="3" s="1"/>
  <c r="F194" i="3"/>
  <c r="H194" i="3" s="1"/>
  <c r="G192" i="3"/>
  <c r="F192" i="3"/>
  <c r="H192" i="3" s="1"/>
  <c r="H191" i="3"/>
  <c r="F191" i="3"/>
  <c r="G190" i="3"/>
  <c r="F190" i="3"/>
  <c r="H190" i="3" s="1"/>
  <c r="E190" i="3"/>
  <c r="H189" i="3"/>
  <c r="F189" i="3"/>
  <c r="F188" i="3"/>
  <c r="H188" i="3" s="1"/>
  <c r="H187" i="3"/>
  <c r="F187" i="3"/>
  <c r="H186" i="3"/>
  <c r="F186" i="3"/>
  <c r="F185" i="3"/>
  <c r="H185" i="3" s="1"/>
  <c r="H184" i="3"/>
  <c r="F184" i="3"/>
  <c r="H183" i="3"/>
  <c r="F183" i="3"/>
  <c r="F182" i="3"/>
  <c r="H182" i="3" s="1"/>
  <c r="H181" i="3"/>
  <c r="F181" i="3"/>
  <c r="H180" i="3"/>
  <c r="F180" i="3"/>
  <c r="F179" i="3"/>
  <c r="H179" i="3" s="1"/>
  <c r="H178" i="3"/>
  <c r="F178" i="3"/>
  <c r="G177" i="3"/>
  <c r="E177" i="3"/>
  <c r="E192" i="3" s="1"/>
  <c r="H176" i="3"/>
  <c r="F176" i="3"/>
  <c r="H174" i="3"/>
  <c r="F174" i="3"/>
  <c r="G173" i="3"/>
  <c r="E173" i="3"/>
  <c r="F173" i="3" s="1"/>
  <c r="H173" i="3" s="1"/>
  <c r="H172" i="3"/>
  <c r="F172" i="3"/>
  <c r="H171" i="3"/>
  <c r="F171" i="3"/>
  <c r="F170" i="3"/>
  <c r="H170" i="3" s="1"/>
  <c r="H169" i="3"/>
  <c r="F169" i="3"/>
  <c r="G168" i="3"/>
  <c r="E168" i="3"/>
  <c r="F168" i="3" s="1"/>
  <c r="H168" i="3" s="1"/>
  <c r="H167" i="3"/>
  <c r="F167" i="3"/>
  <c r="H166" i="3"/>
  <c r="F166" i="3"/>
  <c r="F165" i="3"/>
  <c r="H165" i="3" s="1"/>
  <c r="H164" i="3"/>
  <c r="F164" i="3"/>
  <c r="G163" i="3"/>
  <c r="E163" i="3"/>
  <c r="F163" i="3" s="1"/>
  <c r="H163" i="3" s="1"/>
  <c r="H162" i="3"/>
  <c r="F162" i="3"/>
  <c r="H161" i="3"/>
  <c r="F161" i="3"/>
  <c r="G160" i="3"/>
  <c r="G175" i="3" s="1"/>
  <c r="G193" i="3" s="1"/>
  <c r="F160" i="3"/>
  <c r="H160" i="3" s="1"/>
  <c r="E160" i="3"/>
  <c r="F157" i="3"/>
  <c r="H157" i="3" s="1"/>
  <c r="H156" i="3"/>
  <c r="F156" i="3"/>
  <c r="F155" i="3"/>
  <c r="H155" i="3" s="1"/>
  <c r="G154" i="3"/>
  <c r="F154" i="3"/>
  <c r="H154" i="3" s="1"/>
  <c r="E154" i="3"/>
  <c r="G153" i="3"/>
  <c r="E153" i="3"/>
  <c r="F153" i="3" s="1"/>
  <c r="H153" i="3" s="1"/>
  <c r="H152" i="3"/>
  <c r="F152" i="3"/>
  <c r="F151" i="3"/>
  <c r="H151" i="3" s="1"/>
  <c r="F150" i="3"/>
  <c r="H150" i="3" s="1"/>
  <c r="G149" i="3"/>
  <c r="E149" i="3"/>
  <c r="F149" i="3" s="1"/>
  <c r="H149" i="3" s="1"/>
  <c r="F148" i="3"/>
  <c r="H148" i="3" s="1"/>
  <c r="G147" i="3"/>
  <c r="E147" i="3"/>
  <c r="F147" i="3" s="1"/>
  <c r="H147" i="3" s="1"/>
  <c r="F146" i="3"/>
  <c r="H146" i="3" s="1"/>
  <c r="H145" i="3"/>
  <c r="F145" i="3"/>
  <c r="F144" i="3"/>
  <c r="H144" i="3" s="1"/>
  <c r="G143" i="3"/>
  <c r="F143" i="3"/>
  <c r="H143" i="3" s="1"/>
  <c r="E143" i="3"/>
  <c r="F142" i="3"/>
  <c r="H142" i="3" s="1"/>
  <c r="F141" i="3"/>
  <c r="H141" i="3" s="1"/>
  <c r="H140" i="3"/>
  <c r="F140" i="3"/>
  <c r="F139" i="3"/>
  <c r="H139" i="3" s="1"/>
  <c r="F138" i="3"/>
  <c r="H138" i="3" s="1"/>
  <c r="H137" i="3"/>
  <c r="F137" i="3"/>
  <c r="F136" i="3"/>
  <c r="H136" i="3" s="1"/>
  <c r="F135" i="3"/>
  <c r="H135" i="3" s="1"/>
  <c r="H134" i="3"/>
  <c r="F134" i="3"/>
  <c r="F133" i="3"/>
  <c r="H133" i="3" s="1"/>
  <c r="F132" i="3"/>
  <c r="H132" i="3" s="1"/>
  <c r="H131" i="3"/>
  <c r="F131" i="3"/>
  <c r="F130" i="3"/>
  <c r="H130" i="3" s="1"/>
  <c r="F129" i="3"/>
  <c r="H129" i="3" s="1"/>
  <c r="H128" i="3"/>
  <c r="F128" i="3"/>
  <c r="F127" i="3"/>
  <c r="H127" i="3" s="1"/>
  <c r="F126" i="3"/>
  <c r="H126" i="3" s="1"/>
  <c r="H125" i="3"/>
  <c r="F125" i="3"/>
  <c r="F124" i="3"/>
  <c r="H124" i="3" s="1"/>
  <c r="G123" i="3"/>
  <c r="F123" i="3"/>
  <c r="H123" i="3" s="1"/>
  <c r="E123" i="3"/>
  <c r="F122" i="3"/>
  <c r="H122" i="3" s="1"/>
  <c r="F121" i="3"/>
  <c r="H121" i="3" s="1"/>
  <c r="H120" i="3"/>
  <c r="F120" i="3"/>
  <c r="F119" i="3"/>
  <c r="H119" i="3" s="1"/>
  <c r="F118" i="3"/>
  <c r="H118" i="3" s="1"/>
  <c r="H117" i="3"/>
  <c r="F117" i="3"/>
  <c r="F116" i="3"/>
  <c r="H116" i="3" s="1"/>
  <c r="F115" i="3"/>
  <c r="H115" i="3" s="1"/>
  <c r="H114" i="3"/>
  <c r="F114" i="3"/>
  <c r="F113" i="3"/>
  <c r="H113" i="3" s="1"/>
  <c r="F112" i="3"/>
  <c r="H112" i="3" s="1"/>
  <c r="H111" i="3"/>
  <c r="F111" i="3"/>
  <c r="F110" i="3"/>
  <c r="H110" i="3" s="1"/>
  <c r="F109" i="3"/>
  <c r="H109" i="3" s="1"/>
  <c r="H108" i="3"/>
  <c r="F108" i="3"/>
  <c r="F107" i="3"/>
  <c r="H107" i="3" s="1"/>
  <c r="F106" i="3"/>
  <c r="H106" i="3" s="1"/>
  <c r="G105" i="3"/>
  <c r="E105" i="3"/>
  <c r="F105" i="3" s="1"/>
  <c r="H105" i="3" s="1"/>
  <c r="F104" i="3"/>
  <c r="H104" i="3" s="1"/>
  <c r="G103" i="3"/>
  <c r="E103" i="3"/>
  <c r="F103" i="3" s="1"/>
  <c r="H103" i="3" s="1"/>
  <c r="F102" i="3"/>
  <c r="H102" i="3" s="1"/>
  <c r="H101" i="3"/>
  <c r="F101" i="3"/>
  <c r="F100" i="3"/>
  <c r="H100" i="3" s="1"/>
  <c r="F99" i="3"/>
  <c r="H99" i="3" s="1"/>
  <c r="H98" i="3"/>
  <c r="F98" i="3"/>
  <c r="F97" i="3"/>
  <c r="H97" i="3" s="1"/>
  <c r="F96" i="3"/>
  <c r="H96" i="3" s="1"/>
  <c r="H95" i="3"/>
  <c r="F95" i="3"/>
  <c r="F94" i="3"/>
  <c r="H94" i="3" s="1"/>
  <c r="F93" i="3"/>
  <c r="H93" i="3" s="1"/>
  <c r="H92" i="3"/>
  <c r="F92" i="3"/>
  <c r="F91" i="3"/>
  <c r="H91" i="3" s="1"/>
  <c r="F90" i="3"/>
  <c r="H90" i="3" s="1"/>
  <c r="H89" i="3"/>
  <c r="F89" i="3"/>
  <c r="F88" i="3"/>
  <c r="H88" i="3" s="1"/>
  <c r="F87" i="3"/>
  <c r="H87" i="3" s="1"/>
  <c r="H86" i="3"/>
  <c r="F86" i="3"/>
  <c r="F85" i="3"/>
  <c r="H85" i="3" s="1"/>
  <c r="F84" i="3"/>
  <c r="H84" i="3" s="1"/>
  <c r="H83" i="3"/>
  <c r="F83" i="3"/>
  <c r="G82" i="3"/>
  <c r="G79" i="3" s="1"/>
  <c r="G158" i="3" s="1"/>
  <c r="E82" i="3"/>
  <c r="F82" i="3" s="1"/>
  <c r="H82" i="3" s="1"/>
  <c r="H81" i="3"/>
  <c r="F81" i="3"/>
  <c r="F80" i="3"/>
  <c r="H80" i="3" s="1"/>
  <c r="H77" i="3"/>
  <c r="F77" i="3"/>
  <c r="F76" i="3"/>
  <c r="H76" i="3" s="1"/>
  <c r="H75" i="3"/>
  <c r="F75" i="3"/>
  <c r="G74" i="3"/>
  <c r="E74" i="3"/>
  <c r="F74" i="3" s="1"/>
  <c r="H74" i="3" s="1"/>
  <c r="H73" i="3"/>
  <c r="F73" i="3"/>
  <c r="H72" i="3"/>
  <c r="F72" i="3"/>
  <c r="G71" i="3"/>
  <c r="H70" i="3"/>
  <c r="F70" i="3"/>
  <c r="F69" i="3"/>
  <c r="H69" i="3" s="1"/>
  <c r="H68" i="3"/>
  <c r="F68" i="3"/>
  <c r="H67" i="3"/>
  <c r="F67" i="3"/>
  <c r="F66" i="3"/>
  <c r="H66" i="3" s="1"/>
  <c r="H65" i="3"/>
  <c r="G65" i="3"/>
  <c r="F65" i="3"/>
  <c r="E65" i="3"/>
  <c r="F64" i="3"/>
  <c r="H64" i="3" s="1"/>
  <c r="H63" i="3"/>
  <c r="F63" i="3"/>
  <c r="H62" i="3"/>
  <c r="F62" i="3"/>
  <c r="F61" i="3"/>
  <c r="H61" i="3" s="1"/>
  <c r="H60" i="3"/>
  <c r="F60" i="3"/>
  <c r="H59" i="3"/>
  <c r="F59" i="3"/>
  <c r="G58" i="3"/>
  <c r="G57" i="3" s="1"/>
  <c r="F58" i="3"/>
  <c r="H58" i="3" s="1"/>
  <c r="E58" i="3"/>
  <c r="F57" i="3"/>
  <c r="H57" i="3" s="1"/>
  <c r="E57" i="3"/>
  <c r="F56" i="3"/>
  <c r="H56" i="3" s="1"/>
  <c r="H55" i="3"/>
  <c r="F55" i="3"/>
  <c r="H54" i="3"/>
  <c r="F54" i="3"/>
  <c r="F53" i="3"/>
  <c r="H53" i="3" s="1"/>
  <c r="H52" i="3"/>
  <c r="F52" i="3"/>
  <c r="H51" i="3"/>
  <c r="F51" i="3"/>
  <c r="F50" i="3"/>
  <c r="H50" i="3" s="1"/>
  <c r="H49" i="3"/>
  <c r="F49" i="3"/>
  <c r="H48" i="3"/>
  <c r="F48" i="3"/>
  <c r="F47" i="3"/>
  <c r="H47" i="3" s="1"/>
  <c r="G46" i="3"/>
  <c r="F46" i="3"/>
  <c r="H46" i="3" s="1"/>
  <c r="E46" i="3"/>
  <c r="F45" i="3"/>
  <c r="H45" i="3" s="1"/>
  <c r="H44" i="3"/>
  <c r="F44" i="3"/>
  <c r="H43" i="3"/>
  <c r="F43" i="3"/>
  <c r="F42" i="3"/>
  <c r="H42" i="3" s="1"/>
  <c r="H41" i="3"/>
  <c r="F41" i="3"/>
  <c r="H40" i="3"/>
  <c r="F40" i="3"/>
  <c r="F39" i="3"/>
  <c r="H39" i="3" s="1"/>
  <c r="H38" i="3"/>
  <c r="F38" i="3"/>
  <c r="H37" i="3"/>
  <c r="F37" i="3"/>
  <c r="F36" i="3"/>
  <c r="H36" i="3" s="1"/>
  <c r="H35" i="3"/>
  <c r="F35" i="3"/>
  <c r="H34" i="3"/>
  <c r="F34" i="3"/>
  <c r="G33" i="3"/>
  <c r="H33" i="3" s="1"/>
  <c r="F33" i="3"/>
  <c r="E33" i="3"/>
  <c r="H32" i="3"/>
  <c r="F32" i="3"/>
  <c r="F31" i="3"/>
  <c r="H31" i="3" s="1"/>
  <c r="H30" i="3"/>
  <c r="F30" i="3"/>
  <c r="G29" i="3"/>
  <c r="E29" i="3"/>
  <c r="F29" i="3" s="1"/>
  <c r="H29" i="3" s="1"/>
  <c r="H28" i="3"/>
  <c r="F28" i="3"/>
  <c r="H27" i="3"/>
  <c r="F27" i="3"/>
  <c r="G26" i="3"/>
  <c r="H26" i="3" s="1"/>
  <c r="F26" i="3"/>
  <c r="E26" i="3"/>
  <c r="H25" i="3"/>
  <c r="F25" i="3"/>
  <c r="F24" i="3"/>
  <c r="H24" i="3" s="1"/>
  <c r="H23" i="3"/>
  <c r="F23" i="3"/>
  <c r="H22" i="3"/>
  <c r="F22" i="3"/>
  <c r="F21" i="3"/>
  <c r="H21" i="3" s="1"/>
  <c r="H20" i="3"/>
  <c r="F20" i="3"/>
  <c r="G19" i="3"/>
  <c r="E19" i="3"/>
  <c r="F19" i="3" s="1"/>
  <c r="H19" i="3" s="1"/>
  <c r="H18" i="3"/>
  <c r="F18" i="3"/>
  <c r="H17" i="3"/>
  <c r="F17" i="3"/>
  <c r="F16" i="3"/>
  <c r="H16" i="3" s="1"/>
  <c r="H15" i="3"/>
  <c r="F15" i="3"/>
  <c r="H14" i="3"/>
  <c r="F14" i="3"/>
  <c r="F13" i="3"/>
  <c r="H13" i="3" s="1"/>
  <c r="G12" i="3"/>
  <c r="F12" i="3"/>
  <c r="H12" i="3" s="1"/>
  <c r="E12" i="3"/>
  <c r="F11" i="3"/>
  <c r="H11" i="3" s="1"/>
  <c r="H10" i="3"/>
  <c r="F10" i="3"/>
  <c r="H9" i="3"/>
  <c r="F9" i="3"/>
  <c r="G8" i="3"/>
  <c r="F8" i="3"/>
  <c r="E8" i="3"/>
  <c r="I254" i="2"/>
  <c r="K254" i="2" s="1"/>
  <c r="K250" i="2"/>
  <c r="I250" i="2"/>
  <c r="I249" i="2"/>
  <c r="K249" i="2" s="1"/>
  <c r="K248" i="2"/>
  <c r="I248" i="2"/>
  <c r="K247" i="2"/>
  <c r="I247" i="2"/>
  <c r="I246" i="2"/>
  <c r="K246" i="2" s="1"/>
  <c r="J245" i="2"/>
  <c r="H245" i="2"/>
  <c r="G245" i="2"/>
  <c r="F245" i="2"/>
  <c r="E245" i="2"/>
  <c r="I244" i="2"/>
  <c r="K244" i="2" s="1"/>
  <c r="I243" i="2"/>
  <c r="K243" i="2" s="1"/>
  <c r="I242" i="2"/>
  <c r="K242" i="2" s="1"/>
  <c r="K241" i="2"/>
  <c r="I241" i="2"/>
  <c r="I240" i="2"/>
  <c r="K240" i="2" s="1"/>
  <c r="K239" i="2"/>
  <c r="I239" i="2"/>
  <c r="K238" i="2"/>
  <c r="I238" i="2"/>
  <c r="I237" i="2"/>
  <c r="K237" i="2" s="1"/>
  <c r="I236" i="2"/>
  <c r="K236" i="2" s="1"/>
  <c r="I235" i="2"/>
  <c r="K235" i="2" s="1"/>
  <c r="I234" i="2"/>
  <c r="K234" i="2" s="1"/>
  <c r="I233" i="2"/>
  <c r="K233" i="2" s="1"/>
  <c r="K232" i="2"/>
  <c r="I232" i="2"/>
  <c r="I231" i="2"/>
  <c r="K231" i="2" s="1"/>
  <c r="K230" i="2"/>
  <c r="I230" i="2"/>
  <c r="J229" i="2"/>
  <c r="J251" i="2" s="1"/>
  <c r="H229" i="2"/>
  <c r="G229" i="2"/>
  <c r="F229" i="2"/>
  <c r="F251" i="2" s="1"/>
  <c r="E229" i="2"/>
  <c r="K228" i="2"/>
  <c r="I228" i="2"/>
  <c r="I227" i="2"/>
  <c r="K227" i="2" s="1"/>
  <c r="K226" i="2"/>
  <c r="I226" i="2"/>
  <c r="J225" i="2"/>
  <c r="H225" i="2"/>
  <c r="H251" i="2" s="1"/>
  <c r="G225" i="2"/>
  <c r="I225" i="2" s="1"/>
  <c r="K225" i="2" s="1"/>
  <c r="F225" i="2"/>
  <c r="E225" i="2"/>
  <c r="E251" i="2" s="1"/>
  <c r="I224" i="2"/>
  <c r="K224" i="2" s="1"/>
  <c r="I223" i="2"/>
  <c r="K223" i="2" s="1"/>
  <c r="K222" i="2"/>
  <c r="I222" i="2"/>
  <c r="G221" i="2"/>
  <c r="I220" i="2"/>
  <c r="K220" i="2" s="1"/>
  <c r="K219" i="2"/>
  <c r="I219" i="2"/>
  <c r="K218" i="2"/>
  <c r="I218" i="2"/>
  <c r="J217" i="2"/>
  <c r="H217" i="2"/>
  <c r="H221" i="2" s="1"/>
  <c r="H252" i="2" s="1"/>
  <c r="G217" i="2"/>
  <c r="I217" i="2" s="1"/>
  <c r="K217" i="2" s="1"/>
  <c r="F217" i="2"/>
  <c r="E217" i="2"/>
  <c r="I216" i="2"/>
  <c r="K216" i="2" s="1"/>
  <c r="I215" i="2"/>
  <c r="K215" i="2" s="1"/>
  <c r="I214" i="2"/>
  <c r="K214" i="2" s="1"/>
  <c r="I213" i="2"/>
  <c r="K213" i="2" s="1"/>
  <c r="K212" i="2"/>
  <c r="I212" i="2"/>
  <c r="I211" i="2"/>
  <c r="K211" i="2" s="1"/>
  <c r="K210" i="2"/>
  <c r="I210" i="2"/>
  <c r="I209" i="2"/>
  <c r="K209" i="2" s="1"/>
  <c r="I208" i="2"/>
  <c r="K208" i="2" s="1"/>
  <c r="K207" i="2"/>
  <c r="I207" i="2"/>
  <c r="I206" i="2"/>
  <c r="K206" i="2" s="1"/>
  <c r="I205" i="2"/>
  <c r="K205" i="2" s="1"/>
  <c r="I204" i="2"/>
  <c r="K204" i="2" s="1"/>
  <c r="K203" i="2"/>
  <c r="I203" i="2"/>
  <c r="I202" i="2"/>
  <c r="K202" i="2" s="1"/>
  <c r="J201" i="2"/>
  <c r="J221" i="2" s="1"/>
  <c r="J252" i="2" s="1"/>
  <c r="H201" i="2"/>
  <c r="G201" i="2"/>
  <c r="F201" i="2"/>
  <c r="F221" i="2" s="1"/>
  <c r="F252" i="2" s="1"/>
  <c r="E201" i="2"/>
  <c r="E221" i="2" s="1"/>
  <c r="K200" i="2"/>
  <c r="I200" i="2"/>
  <c r="I199" i="2"/>
  <c r="K199" i="2" s="1"/>
  <c r="K198" i="2"/>
  <c r="I198" i="2"/>
  <c r="I197" i="2"/>
  <c r="K197" i="2" s="1"/>
  <c r="I196" i="2"/>
  <c r="K196" i="2" s="1"/>
  <c r="K195" i="2"/>
  <c r="I195" i="2"/>
  <c r="K194" i="2"/>
  <c r="I194" i="2"/>
  <c r="J192" i="2"/>
  <c r="H192" i="2"/>
  <c r="I191" i="2"/>
  <c r="K191" i="2" s="1"/>
  <c r="J190" i="2"/>
  <c r="H190" i="2"/>
  <c r="G190" i="2"/>
  <c r="G192" i="2" s="1"/>
  <c r="F190" i="2"/>
  <c r="E190" i="2"/>
  <c r="K189" i="2"/>
  <c r="I189" i="2"/>
  <c r="I188" i="2"/>
  <c r="K188" i="2" s="1"/>
  <c r="K187" i="2"/>
  <c r="I187" i="2"/>
  <c r="K186" i="2"/>
  <c r="I186" i="2"/>
  <c r="I185" i="2"/>
  <c r="K185" i="2" s="1"/>
  <c r="K184" i="2"/>
  <c r="I184" i="2"/>
  <c r="K183" i="2"/>
  <c r="I183" i="2"/>
  <c r="I182" i="2"/>
  <c r="K182" i="2" s="1"/>
  <c r="I181" i="2"/>
  <c r="K181" i="2" s="1"/>
  <c r="K180" i="2"/>
  <c r="I180" i="2"/>
  <c r="I179" i="2"/>
  <c r="K179" i="2" s="1"/>
  <c r="K178" i="2"/>
  <c r="I178" i="2"/>
  <c r="J177" i="2"/>
  <c r="H177" i="2"/>
  <c r="G177" i="2"/>
  <c r="F177" i="2"/>
  <c r="F192" i="2" s="1"/>
  <c r="E177" i="2"/>
  <c r="I176" i="2"/>
  <c r="K176" i="2" s="1"/>
  <c r="K174" i="2"/>
  <c r="I174" i="2"/>
  <c r="J173" i="2"/>
  <c r="H173" i="2"/>
  <c r="G173" i="2"/>
  <c r="F173" i="2"/>
  <c r="E173" i="2"/>
  <c r="I172" i="2"/>
  <c r="K172" i="2" s="1"/>
  <c r="I171" i="2"/>
  <c r="K171" i="2" s="1"/>
  <c r="I170" i="2"/>
  <c r="K170" i="2" s="1"/>
  <c r="I169" i="2"/>
  <c r="K169" i="2" s="1"/>
  <c r="J168" i="2"/>
  <c r="I168" i="2"/>
  <c r="K168" i="2" s="1"/>
  <c r="H168" i="2"/>
  <c r="G168" i="2"/>
  <c r="F168" i="2"/>
  <c r="E168" i="2"/>
  <c r="I167" i="2"/>
  <c r="K167" i="2" s="1"/>
  <c r="K166" i="2"/>
  <c r="I166" i="2"/>
  <c r="I165" i="2"/>
  <c r="K165" i="2" s="1"/>
  <c r="I164" i="2"/>
  <c r="K164" i="2" s="1"/>
  <c r="J163" i="2"/>
  <c r="H163" i="2"/>
  <c r="H175" i="2" s="1"/>
  <c r="H193" i="2" s="1"/>
  <c r="G163" i="2"/>
  <c r="F163" i="2"/>
  <c r="E163" i="2"/>
  <c r="I162" i="2"/>
  <c r="K162" i="2" s="1"/>
  <c r="I161" i="2"/>
  <c r="K161" i="2" s="1"/>
  <c r="J160" i="2"/>
  <c r="J175" i="2" s="1"/>
  <c r="J193" i="2" s="1"/>
  <c r="H160" i="2"/>
  <c r="G160" i="2"/>
  <c r="G175" i="2" s="1"/>
  <c r="F160" i="2"/>
  <c r="E160" i="2"/>
  <c r="I160" i="2" s="1"/>
  <c r="K160" i="2" s="1"/>
  <c r="I157" i="2"/>
  <c r="K157" i="2" s="1"/>
  <c r="I156" i="2"/>
  <c r="K156" i="2" s="1"/>
  <c r="K155" i="2"/>
  <c r="I155" i="2"/>
  <c r="J154" i="2"/>
  <c r="I154" i="2"/>
  <c r="K154" i="2" s="1"/>
  <c r="H154" i="2"/>
  <c r="G154" i="2"/>
  <c r="G153" i="2" s="1"/>
  <c r="I153" i="2" s="1"/>
  <c r="K153" i="2" s="1"/>
  <c r="F154" i="2"/>
  <c r="E154" i="2"/>
  <c r="J153" i="2"/>
  <c r="H153" i="2"/>
  <c r="F153" i="2"/>
  <c r="E153" i="2"/>
  <c r="I152" i="2"/>
  <c r="K152" i="2" s="1"/>
  <c r="K151" i="2"/>
  <c r="I151" i="2"/>
  <c r="I150" i="2"/>
  <c r="K150" i="2" s="1"/>
  <c r="J149" i="2"/>
  <c r="J147" i="2" s="1"/>
  <c r="I149" i="2"/>
  <c r="K149" i="2" s="1"/>
  <c r="H149" i="2"/>
  <c r="G149" i="2"/>
  <c r="F149" i="2"/>
  <c r="F147" i="2" s="1"/>
  <c r="I147" i="2" s="1"/>
  <c r="K147" i="2" s="1"/>
  <c r="E149" i="2"/>
  <c r="E147" i="2" s="1"/>
  <c r="I148" i="2"/>
  <c r="K148" i="2" s="1"/>
  <c r="H147" i="2"/>
  <c r="G147" i="2"/>
  <c r="I146" i="2"/>
  <c r="K146" i="2" s="1"/>
  <c r="K145" i="2"/>
  <c r="I145" i="2"/>
  <c r="K144" i="2"/>
  <c r="I144" i="2"/>
  <c r="J143" i="2"/>
  <c r="H143" i="2"/>
  <c r="H123" i="2" s="1"/>
  <c r="G143" i="2"/>
  <c r="I143" i="2" s="1"/>
  <c r="K143" i="2" s="1"/>
  <c r="F143" i="2"/>
  <c r="E143" i="2"/>
  <c r="I142" i="2"/>
  <c r="K142" i="2" s="1"/>
  <c r="K141" i="2"/>
  <c r="I141" i="2"/>
  <c r="I140" i="2"/>
  <c r="K140" i="2" s="1"/>
  <c r="K139" i="2"/>
  <c r="I139" i="2"/>
  <c r="I138" i="2"/>
  <c r="K138" i="2" s="1"/>
  <c r="I137" i="2"/>
  <c r="K137" i="2" s="1"/>
  <c r="K136" i="2"/>
  <c r="I136" i="2"/>
  <c r="I135" i="2"/>
  <c r="K135" i="2" s="1"/>
  <c r="I134" i="2"/>
  <c r="K134" i="2" s="1"/>
  <c r="I133" i="2"/>
  <c r="K133" i="2" s="1"/>
  <c r="K132" i="2"/>
  <c r="I132" i="2"/>
  <c r="I131" i="2"/>
  <c r="K131" i="2" s="1"/>
  <c r="K130" i="2"/>
  <c r="I130" i="2"/>
  <c r="K129" i="2"/>
  <c r="I129" i="2"/>
  <c r="I128" i="2"/>
  <c r="K128" i="2" s="1"/>
  <c r="I127" i="2"/>
  <c r="K127" i="2" s="1"/>
  <c r="I126" i="2"/>
  <c r="K126" i="2" s="1"/>
  <c r="I125" i="2"/>
  <c r="K125" i="2" s="1"/>
  <c r="I124" i="2"/>
  <c r="K124" i="2" s="1"/>
  <c r="J123" i="2"/>
  <c r="G123" i="2"/>
  <c r="F123" i="2"/>
  <c r="E123" i="2"/>
  <c r="K122" i="2"/>
  <c r="I122" i="2"/>
  <c r="I121" i="2"/>
  <c r="K121" i="2" s="1"/>
  <c r="K120" i="2"/>
  <c r="I120" i="2"/>
  <c r="K119" i="2"/>
  <c r="I119" i="2"/>
  <c r="I118" i="2"/>
  <c r="K118" i="2" s="1"/>
  <c r="I117" i="2"/>
  <c r="K117" i="2" s="1"/>
  <c r="K116" i="2"/>
  <c r="I116" i="2"/>
  <c r="I115" i="2"/>
  <c r="K115" i="2" s="1"/>
  <c r="K114" i="2"/>
  <c r="I114" i="2"/>
  <c r="K113" i="2"/>
  <c r="I113" i="2"/>
  <c r="I112" i="2"/>
  <c r="K112" i="2" s="1"/>
  <c r="K111" i="2"/>
  <c r="I111" i="2"/>
  <c r="K110" i="2"/>
  <c r="I110" i="2"/>
  <c r="I109" i="2"/>
  <c r="K109" i="2" s="1"/>
  <c r="K108" i="2"/>
  <c r="I108" i="2"/>
  <c r="K107" i="2"/>
  <c r="I107" i="2"/>
  <c r="I106" i="2"/>
  <c r="K106" i="2" s="1"/>
  <c r="J105" i="2"/>
  <c r="H105" i="2"/>
  <c r="G105" i="2"/>
  <c r="F105" i="2"/>
  <c r="E105" i="2"/>
  <c r="I105" i="2" s="1"/>
  <c r="K105" i="2" s="1"/>
  <c r="I104" i="2"/>
  <c r="K104" i="2" s="1"/>
  <c r="J103" i="2"/>
  <c r="H103" i="2"/>
  <c r="G103" i="2"/>
  <c r="G79" i="2" s="1"/>
  <c r="G158" i="2" s="1"/>
  <c r="F103" i="2"/>
  <c r="I103" i="2" s="1"/>
  <c r="K103" i="2" s="1"/>
  <c r="E103" i="2"/>
  <c r="K102" i="2"/>
  <c r="I102" i="2"/>
  <c r="I101" i="2"/>
  <c r="K101" i="2" s="1"/>
  <c r="K100" i="2"/>
  <c r="I100" i="2"/>
  <c r="K99" i="2"/>
  <c r="I99" i="2"/>
  <c r="I98" i="2"/>
  <c r="K98" i="2" s="1"/>
  <c r="K97" i="2"/>
  <c r="I97" i="2"/>
  <c r="K96" i="2"/>
  <c r="I96" i="2"/>
  <c r="I95" i="2"/>
  <c r="K95" i="2" s="1"/>
  <c r="K94" i="2"/>
  <c r="I94" i="2"/>
  <c r="K93" i="2"/>
  <c r="I93" i="2"/>
  <c r="I92" i="2"/>
  <c r="K92" i="2" s="1"/>
  <c r="K91" i="2"/>
  <c r="I91" i="2"/>
  <c r="K90" i="2"/>
  <c r="I90" i="2"/>
  <c r="I89" i="2"/>
  <c r="K89" i="2" s="1"/>
  <c r="K88" i="2"/>
  <c r="I88" i="2"/>
  <c r="K87" i="2"/>
  <c r="I87" i="2"/>
  <c r="I86" i="2"/>
  <c r="K86" i="2" s="1"/>
  <c r="K85" i="2"/>
  <c r="I85" i="2"/>
  <c r="K84" i="2"/>
  <c r="I84" i="2"/>
  <c r="I83" i="2"/>
  <c r="K83" i="2" s="1"/>
  <c r="J82" i="2"/>
  <c r="H82" i="2"/>
  <c r="G82" i="2"/>
  <c r="F82" i="2"/>
  <c r="F79" i="2" s="1"/>
  <c r="E82" i="2"/>
  <c r="I82" i="2" s="1"/>
  <c r="K82" i="2" s="1"/>
  <c r="I81" i="2"/>
  <c r="K81" i="2" s="1"/>
  <c r="K80" i="2"/>
  <c r="I80" i="2"/>
  <c r="J79" i="2"/>
  <c r="J158" i="2" s="1"/>
  <c r="H79" i="2"/>
  <c r="H158" i="2" s="1"/>
  <c r="I77" i="2"/>
  <c r="K77" i="2" s="1"/>
  <c r="K76" i="2"/>
  <c r="I76" i="2"/>
  <c r="K75" i="2"/>
  <c r="I75" i="2"/>
  <c r="J74" i="2"/>
  <c r="J71" i="2" s="1"/>
  <c r="H74" i="2"/>
  <c r="H71" i="2" s="1"/>
  <c r="G74" i="2"/>
  <c r="G71" i="2" s="1"/>
  <c r="F74" i="2"/>
  <c r="I74" i="2" s="1"/>
  <c r="K74" i="2" s="1"/>
  <c r="E74" i="2"/>
  <c r="I73" i="2"/>
  <c r="K73" i="2" s="1"/>
  <c r="K72" i="2"/>
  <c r="I72" i="2"/>
  <c r="F71" i="2"/>
  <c r="E71" i="2"/>
  <c r="I70" i="2"/>
  <c r="K70" i="2" s="1"/>
  <c r="K69" i="2"/>
  <c r="I69" i="2"/>
  <c r="I68" i="2"/>
  <c r="K68" i="2" s="1"/>
  <c r="I67" i="2"/>
  <c r="K67" i="2" s="1"/>
  <c r="K66" i="2"/>
  <c r="I66" i="2"/>
  <c r="J65" i="2"/>
  <c r="H65" i="2"/>
  <c r="G65" i="2"/>
  <c r="F65" i="2"/>
  <c r="E65" i="2"/>
  <c r="K64" i="2"/>
  <c r="I64" i="2"/>
  <c r="K63" i="2"/>
  <c r="I63" i="2"/>
  <c r="K62" i="2"/>
  <c r="I62" i="2"/>
  <c r="K61" i="2"/>
  <c r="I61" i="2"/>
  <c r="K60" i="2"/>
  <c r="I60" i="2"/>
  <c r="K59" i="2"/>
  <c r="I59" i="2"/>
  <c r="J58" i="2"/>
  <c r="I58" i="2"/>
  <c r="K58" i="2" s="1"/>
  <c r="H58" i="2"/>
  <c r="G58" i="2"/>
  <c r="F58" i="2"/>
  <c r="E58" i="2"/>
  <c r="E57" i="2" s="1"/>
  <c r="J57" i="2"/>
  <c r="I57" i="2"/>
  <c r="K57" i="2" s="1"/>
  <c r="H57" i="2"/>
  <c r="G57" i="2"/>
  <c r="F57" i="2"/>
  <c r="I56" i="2"/>
  <c r="K56" i="2" s="1"/>
  <c r="K55" i="2"/>
  <c r="I55" i="2"/>
  <c r="K54" i="2"/>
  <c r="I54" i="2"/>
  <c r="I53" i="2"/>
  <c r="K53" i="2" s="1"/>
  <c r="K52" i="2"/>
  <c r="I52" i="2"/>
  <c r="K51" i="2"/>
  <c r="I51" i="2"/>
  <c r="I50" i="2"/>
  <c r="K50" i="2" s="1"/>
  <c r="K49" i="2"/>
  <c r="I49" i="2"/>
  <c r="K48" i="2"/>
  <c r="I48" i="2"/>
  <c r="I47" i="2"/>
  <c r="K47" i="2" s="1"/>
  <c r="J46" i="2"/>
  <c r="H46" i="2"/>
  <c r="G46" i="2"/>
  <c r="F46" i="2"/>
  <c r="E46" i="2"/>
  <c r="I46" i="2" s="1"/>
  <c r="K46" i="2" s="1"/>
  <c r="I45" i="2"/>
  <c r="K45" i="2" s="1"/>
  <c r="I44" i="2"/>
  <c r="K44" i="2" s="1"/>
  <c r="I43" i="2"/>
  <c r="K43" i="2" s="1"/>
  <c r="K42" i="2"/>
  <c r="I42" i="2"/>
  <c r="I41" i="2"/>
  <c r="K41" i="2" s="1"/>
  <c r="K40" i="2"/>
  <c r="I40" i="2"/>
  <c r="I39" i="2"/>
  <c r="K39" i="2" s="1"/>
  <c r="I38" i="2"/>
  <c r="K38" i="2" s="1"/>
  <c r="K37" i="2"/>
  <c r="I37" i="2"/>
  <c r="I36" i="2"/>
  <c r="K36" i="2" s="1"/>
  <c r="I35" i="2"/>
  <c r="K35" i="2" s="1"/>
  <c r="I34" i="2"/>
  <c r="K34" i="2" s="1"/>
  <c r="J33" i="2"/>
  <c r="H33" i="2"/>
  <c r="G33" i="2"/>
  <c r="F33" i="2"/>
  <c r="E33" i="2"/>
  <c r="K32" i="2"/>
  <c r="I32" i="2"/>
  <c r="I31" i="2"/>
  <c r="K31" i="2" s="1"/>
  <c r="I30" i="2"/>
  <c r="K30" i="2" s="1"/>
  <c r="J29" i="2"/>
  <c r="H29" i="2"/>
  <c r="G29" i="2"/>
  <c r="F29" i="2"/>
  <c r="E29" i="2"/>
  <c r="I29" i="2" s="1"/>
  <c r="K29" i="2" s="1"/>
  <c r="I28" i="2"/>
  <c r="K28" i="2" s="1"/>
  <c r="I27" i="2"/>
  <c r="K27" i="2" s="1"/>
  <c r="J26" i="2"/>
  <c r="H26" i="2"/>
  <c r="G26" i="2"/>
  <c r="F26" i="2"/>
  <c r="E26" i="2"/>
  <c r="I26" i="2" s="1"/>
  <c r="K26" i="2" s="1"/>
  <c r="K25" i="2"/>
  <c r="I25" i="2"/>
  <c r="K24" i="2"/>
  <c r="I24" i="2"/>
  <c r="I23" i="2"/>
  <c r="K23" i="2" s="1"/>
  <c r="K22" i="2"/>
  <c r="I22" i="2"/>
  <c r="K21" i="2"/>
  <c r="I21" i="2"/>
  <c r="I20" i="2"/>
  <c r="K20" i="2" s="1"/>
  <c r="J19" i="2"/>
  <c r="H19" i="2"/>
  <c r="G19" i="2"/>
  <c r="F19" i="2"/>
  <c r="E19" i="2"/>
  <c r="I19" i="2" s="1"/>
  <c r="K19" i="2" s="1"/>
  <c r="K18" i="2"/>
  <c r="I18" i="2"/>
  <c r="I17" i="2"/>
  <c r="K17" i="2" s="1"/>
  <c r="K16" i="2"/>
  <c r="I16" i="2"/>
  <c r="K15" i="2"/>
  <c r="I15" i="2"/>
  <c r="I14" i="2"/>
  <c r="K14" i="2" s="1"/>
  <c r="K13" i="2"/>
  <c r="I13" i="2"/>
  <c r="J12" i="2"/>
  <c r="J7" i="2" s="1"/>
  <c r="J78" i="2" s="1"/>
  <c r="J159" i="2" s="1"/>
  <c r="J253" i="2" s="1"/>
  <c r="J255" i="2" s="1"/>
  <c r="H12" i="2"/>
  <c r="G12" i="2"/>
  <c r="G7" i="2" s="1"/>
  <c r="G78" i="2" s="1"/>
  <c r="G159" i="2" s="1"/>
  <c r="F12" i="2"/>
  <c r="E12" i="2"/>
  <c r="I12" i="2" s="1"/>
  <c r="K12" i="2" s="1"/>
  <c r="K11" i="2"/>
  <c r="I11" i="2"/>
  <c r="I10" i="2"/>
  <c r="K10" i="2" s="1"/>
  <c r="I9" i="2"/>
  <c r="K9" i="2" s="1"/>
  <c r="J8" i="2"/>
  <c r="H8" i="2"/>
  <c r="H7" i="2" s="1"/>
  <c r="G8" i="2"/>
  <c r="F8" i="2"/>
  <c r="F7" i="2" s="1"/>
  <c r="F78" i="2" s="1"/>
  <c r="E8" i="2"/>
  <c r="I8" i="2" s="1"/>
  <c r="K8" i="2" s="1"/>
  <c r="J254" i="1"/>
  <c r="L254" i="1" s="1"/>
  <c r="L250" i="1"/>
  <c r="J250" i="1"/>
  <c r="J249" i="1"/>
  <c r="L249" i="1" s="1"/>
  <c r="J248" i="1"/>
  <c r="L248" i="1" s="1"/>
  <c r="L247" i="1"/>
  <c r="J247" i="1"/>
  <c r="J246" i="1"/>
  <c r="L246" i="1" s="1"/>
  <c r="K245" i="1"/>
  <c r="I245" i="1"/>
  <c r="H245" i="1"/>
  <c r="G245" i="1"/>
  <c r="G251" i="1" s="1"/>
  <c r="F245" i="1"/>
  <c r="F251" i="1" s="1"/>
  <c r="E245" i="1"/>
  <c r="J245" i="1" s="1"/>
  <c r="L245" i="1" s="1"/>
  <c r="L244" i="1"/>
  <c r="J244" i="1"/>
  <c r="J243" i="1"/>
  <c r="L243" i="1" s="1"/>
  <c r="J242" i="1"/>
  <c r="L242" i="1" s="1"/>
  <c r="L241" i="1"/>
  <c r="J241" i="1"/>
  <c r="J240" i="1"/>
  <c r="L240" i="1" s="1"/>
  <c r="J239" i="1"/>
  <c r="L239" i="1" s="1"/>
  <c r="L238" i="1"/>
  <c r="J238" i="1"/>
  <c r="J237" i="1"/>
  <c r="L237" i="1" s="1"/>
  <c r="J236" i="1"/>
  <c r="L236" i="1" s="1"/>
  <c r="L235" i="1"/>
  <c r="J235" i="1"/>
  <c r="J234" i="1"/>
  <c r="L234" i="1" s="1"/>
  <c r="J233" i="1"/>
  <c r="L233" i="1" s="1"/>
  <c r="L232" i="1"/>
  <c r="J232" i="1"/>
  <c r="J231" i="1"/>
  <c r="L231" i="1" s="1"/>
  <c r="J230" i="1"/>
  <c r="L230" i="1" s="1"/>
  <c r="K229" i="1"/>
  <c r="I229" i="1"/>
  <c r="H229" i="1"/>
  <c r="G229" i="1"/>
  <c r="F229" i="1"/>
  <c r="J229" i="1" s="1"/>
  <c r="L229" i="1" s="1"/>
  <c r="E229" i="1"/>
  <c r="J228" i="1"/>
  <c r="L228" i="1" s="1"/>
  <c r="J227" i="1"/>
  <c r="L227" i="1" s="1"/>
  <c r="L226" i="1"/>
  <c r="J226" i="1"/>
  <c r="K225" i="1"/>
  <c r="K251" i="1" s="1"/>
  <c r="I225" i="1"/>
  <c r="I251" i="1" s="1"/>
  <c r="H225" i="1"/>
  <c r="H251" i="1" s="1"/>
  <c r="G225" i="1"/>
  <c r="F225" i="1"/>
  <c r="E225" i="1"/>
  <c r="J225" i="1" s="1"/>
  <c r="L225" i="1" s="1"/>
  <c r="J224" i="1"/>
  <c r="L224" i="1" s="1"/>
  <c r="L223" i="1"/>
  <c r="J223" i="1"/>
  <c r="J222" i="1"/>
  <c r="L222" i="1" s="1"/>
  <c r="G221" i="1"/>
  <c r="G252" i="1" s="1"/>
  <c r="F221" i="1"/>
  <c r="L220" i="1"/>
  <c r="J220" i="1"/>
  <c r="J219" i="1"/>
  <c r="L219" i="1" s="1"/>
  <c r="J218" i="1"/>
  <c r="L218" i="1" s="1"/>
  <c r="K217" i="1"/>
  <c r="I217" i="1"/>
  <c r="H217" i="1"/>
  <c r="G217" i="1"/>
  <c r="F217" i="1"/>
  <c r="J217" i="1" s="1"/>
  <c r="L217" i="1" s="1"/>
  <c r="E217" i="1"/>
  <c r="J216" i="1"/>
  <c r="L216" i="1" s="1"/>
  <c r="J215" i="1"/>
  <c r="L215" i="1" s="1"/>
  <c r="L214" i="1"/>
  <c r="J214" i="1"/>
  <c r="J213" i="1"/>
  <c r="L213" i="1" s="1"/>
  <c r="J212" i="1"/>
  <c r="L212" i="1" s="1"/>
  <c r="L211" i="1"/>
  <c r="J211" i="1"/>
  <c r="J210" i="1"/>
  <c r="L210" i="1" s="1"/>
  <c r="J209" i="1"/>
  <c r="L209" i="1" s="1"/>
  <c r="L208" i="1"/>
  <c r="J208" i="1"/>
  <c r="J207" i="1"/>
  <c r="L207" i="1" s="1"/>
  <c r="J206" i="1"/>
  <c r="L206" i="1" s="1"/>
  <c r="L205" i="1"/>
  <c r="J205" i="1"/>
  <c r="J204" i="1"/>
  <c r="L204" i="1" s="1"/>
  <c r="J203" i="1"/>
  <c r="L203" i="1" s="1"/>
  <c r="L202" i="1"/>
  <c r="J202" i="1"/>
  <c r="K201" i="1"/>
  <c r="K221" i="1" s="1"/>
  <c r="K252" i="1" s="1"/>
  <c r="I201" i="1"/>
  <c r="I221" i="1" s="1"/>
  <c r="I252" i="1" s="1"/>
  <c r="H201" i="1"/>
  <c r="H221" i="1" s="1"/>
  <c r="H252" i="1" s="1"/>
  <c r="G201" i="1"/>
  <c r="F201" i="1"/>
  <c r="E201" i="1"/>
  <c r="J201" i="1" s="1"/>
  <c r="L201" i="1" s="1"/>
  <c r="J200" i="1"/>
  <c r="L200" i="1" s="1"/>
  <c r="L199" i="1"/>
  <c r="J199" i="1"/>
  <c r="J198" i="1"/>
  <c r="L198" i="1" s="1"/>
  <c r="J197" i="1"/>
  <c r="L197" i="1" s="1"/>
  <c r="L196" i="1"/>
  <c r="J196" i="1"/>
  <c r="J195" i="1"/>
  <c r="L195" i="1" s="1"/>
  <c r="J194" i="1"/>
  <c r="L194" i="1" s="1"/>
  <c r="J191" i="1"/>
  <c r="L191" i="1" s="1"/>
  <c r="K190" i="1"/>
  <c r="I190" i="1"/>
  <c r="H190" i="1"/>
  <c r="G190" i="1"/>
  <c r="F190" i="1"/>
  <c r="E190" i="1"/>
  <c r="J190" i="1" s="1"/>
  <c r="L190" i="1" s="1"/>
  <c r="J189" i="1"/>
  <c r="L189" i="1" s="1"/>
  <c r="J188" i="1"/>
  <c r="L188" i="1" s="1"/>
  <c r="L187" i="1"/>
  <c r="J187" i="1"/>
  <c r="J186" i="1"/>
  <c r="L186" i="1" s="1"/>
  <c r="J185" i="1"/>
  <c r="L185" i="1" s="1"/>
  <c r="L184" i="1"/>
  <c r="J184" i="1"/>
  <c r="J183" i="1"/>
  <c r="L183" i="1" s="1"/>
  <c r="J182" i="1"/>
  <c r="L182" i="1" s="1"/>
  <c r="L181" i="1"/>
  <c r="J181" i="1"/>
  <c r="J180" i="1"/>
  <c r="L180" i="1" s="1"/>
  <c r="J179" i="1"/>
  <c r="L179" i="1" s="1"/>
  <c r="L178" i="1"/>
  <c r="J178" i="1"/>
  <c r="K177" i="1"/>
  <c r="K192" i="1" s="1"/>
  <c r="I177" i="1"/>
  <c r="I192" i="1" s="1"/>
  <c r="H177" i="1"/>
  <c r="H192" i="1" s="1"/>
  <c r="G177" i="1"/>
  <c r="G192" i="1" s="1"/>
  <c r="F177" i="1"/>
  <c r="F192" i="1" s="1"/>
  <c r="E177" i="1"/>
  <c r="E192" i="1" s="1"/>
  <c r="J176" i="1"/>
  <c r="L176" i="1" s="1"/>
  <c r="J174" i="1"/>
  <c r="L174" i="1" s="1"/>
  <c r="K173" i="1"/>
  <c r="I173" i="1"/>
  <c r="H173" i="1"/>
  <c r="G173" i="1"/>
  <c r="F173" i="1"/>
  <c r="E173" i="1"/>
  <c r="J173" i="1" s="1"/>
  <c r="L173" i="1" s="1"/>
  <c r="L172" i="1"/>
  <c r="J172" i="1"/>
  <c r="J171" i="1"/>
  <c r="L171" i="1" s="1"/>
  <c r="J170" i="1"/>
  <c r="L170" i="1" s="1"/>
  <c r="L169" i="1"/>
  <c r="J169" i="1"/>
  <c r="K168" i="1"/>
  <c r="I168" i="1"/>
  <c r="H168" i="1"/>
  <c r="G168" i="1"/>
  <c r="F168" i="1"/>
  <c r="E168" i="1"/>
  <c r="J168" i="1" s="1"/>
  <c r="L168" i="1" s="1"/>
  <c r="J167" i="1"/>
  <c r="L167" i="1" s="1"/>
  <c r="L166" i="1"/>
  <c r="J166" i="1"/>
  <c r="J165" i="1"/>
  <c r="L165" i="1" s="1"/>
  <c r="J164" i="1"/>
  <c r="L164" i="1" s="1"/>
  <c r="K163" i="1"/>
  <c r="I163" i="1"/>
  <c r="H163" i="1"/>
  <c r="G163" i="1"/>
  <c r="F163" i="1"/>
  <c r="E163" i="1"/>
  <c r="J163" i="1" s="1"/>
  <c r="L163" i="1" s="1"/>
  <c r="J162" i="1"/>
  <c r="L162" i="1" s="1"/>
  <c r="J161" i="1"/>
  <c r="L161" i="1" s="1"/>
  <c r="K160" i="1"/>
  <c r="K175" i="1" s="1"/>
  <c r="I160" i="1"/>
  <c r="I175" i="1" s="1"/>
  <c r="H160" i="1"/>
  <c r="H175" i="1" s="1"/>
  <c r="G160" i="1"/>
  <c r="G175" i="1" s="1"/>
  <c r="G193" i="1" s="1"/>
  <c r="F160" i="1"/>
  <c r="F175" i="1" s="1"/>
  <c r="F193" i="1" s="1"/>
  <c r="E160" i="1"/>
  <c r="J160" i="1" s="1"/>
  <c r="L160" i="1" s="1"/>
  <c r="L157" i="1"/>
  <c r="J157" i="1"/>
  <c r="J156" i="1"/>
  <c r="L156" i="1" s="1"/>
  <c r="J155" i="1"/>
  <c r="L155" i="1" s="1"/>
  <c r="K154" i="1"/>
  <c r="I154" i="1"/>
  <c r="I153" i="1" s="1"/>
  <c r="H154" i="1"/>
  <c r="H153" i="1" s="1"/>
  <c r="G154" i="1"/>
  <c r="G153" i="1" s="1"/>
  <c r="F154" i="1"/>
  <c r="F153" i="1" s="1"/>
  <c r="E154" i="1"/>
  <c r="J154" i="1" s="1"/>
  <c r="L154" i="1" s="1"/>
  <c r="K153" i="1"/>
  <c r="E153" i="1"/>
  <c r="J153" i="1" s="1"/>
  <c r="L153" i="1" s="1"/>
  <c r="J152" i="1"/>
  <c r="L152" i="1" s="1"/>
  <c r="L151" i="1"/>
  <c r="J151" i="1"/>
  <c r="J150" i="1"/>
  <c r="L150" i="1" s="1"/>
  <c r="K149" i="1"/>
  <c r="I149" i="1"/>
  <c r="H149" i="1"/>
  <c r="G149" i="1"/>
  <c r="G147" i="1" s="1"/>
  <c r="F149" i="1"/>
  <c r="F147" i="1" s="1"/>
  <c r="E149" i="1"/>
  <c r="J149" i="1" s="1"/>
  <c r="L149" i="1" s="1"/>
  <c r="L148" i="1"/>
  <c r="J148" i="1"/>
  <c r="K147" i="1"/>
  <c r="I147" i="1"/>
  <c r="H147" i="1"/>
  <c r="E147" i="1"/>
  <c r="J147" i="1" s="1"/>
  <c r="L147" i="1" s="1"/>
  <c r="J146" i="1"/>
  <c r="L146" i="1" s="1"/>
  <c r="L145" i="1"/>
  <c r="J145" i="1"/>
  <c r="J144" i="1"/>
  <c r="L144" i="1" s="1"/>
  <c r="K143" i="1"/>
  <c r="I143" i="1"/>
  <c r="H143" i="1"/>
  <c r="G143" i="1"/>
  <c r="G123" i="1" s="1"/>
  <c r="F143" i="1"/>
  <c r="F123" i="1" s="1"/>
  <c r="E143" i="1"/>
  <c r="J143" i="1" s="1"/>
  <c r="L143" i="1" s="1"/>
  <c r="L142" i="1"/>
  <c r="J142" i="1"/>
  <c r="J141" i="1"/>
  <c r="L141" i="1" s="1"/>
  <c r="J140" i="1"/>
  <c r="L140" i="1" s="1"/>
  <c r="L139" i="1"/>
  <c r="J139" i="1"/>
  <c r="J138" i="1"/>
  <c r="L138" i="1" s="1"/>
  <c r="J137" i="1"/>
  <c r="L137" i="1" s="1"/>
  <c r="L136" i="1"/>
  <c r="J136" i="1"/>
  <c r="J135" i="1"/>
  <c r="L135" i="1" s="1"/>
  <c r="J134" i="1"/>
  <c r="L134" i="1" s="1"/>
  <c r="L133" i="1"/>
  <c r="J133" i="1"/>
  <c r="J132" i="1"/>
  <c r="L132" i="1" s="1"/>
  <c r="J131" i="1"/>
  <c r="L131" i="1" s="1"/>
  <c r="L130" i="1"/>
  <c r="J130" i="1"/>
  <c r="J129" i="1"/>
  <c r="L129" i="1" s="1"/>
  <c r="J128" i="1"/>
  <c r="L128" i="1" s="1"/>
  <c r="L127" i="1"/>
  <c r="J127" i="1"/>
  <c r="J126" i="1"/>
  <c r="L126" i="1" s="1"/>
  <c r="J125" i="1"/>
  <c r="L125" i="1" s="1"/>
  <c r="L124" i="1"/>
  <c r="J124" i="1"/>
  <c r="K123" i="1"/>
  <c r="I123" i="1"/>
  <c r="H123" i="1"/>
  <c r="E123" i="1"/>
  <c r="J122" i="1"/>
  <c r="L122" i="1" s="1"/>
  <c r="L121" i="1"/>
  <c r="J121" i="1"/>
  <c r="J120" i="1"/>
  <c r="L120" i="1" s="1"/>
  <c r="J119" i="1"/>
  <c r="L119" i="1" s="1"/>
  <c r="L118" i="1"/>
  <c r="J118" i="1"/>
  <c r="J117" i="1"/>
  <c r="L117" i="1" s="1"/>
  <c r="J116" i="1"/>
  <c r="L116" i="1" s="1"/>
  <c r="L115" i="1"/>
  <c r="J115" i="1"/>
  <c r="J114" i="1"/>
  <c r="L114" i="1" s="1"/>
  <c r="J113" i="1"/>
  <c r="L113" i="1" s="1"/>
  <c r="L112" i="1"/>
  <c r="J112" i="1"/>
  <c r="J111" i="1"/>
  <c r="L111" i="1" s="1"/>
  <c r="J110" i="1"/>
  <c r="L110" i="1" s="1"/>
  <c r="L109" i="1"/>
  <c r="J109" i="1"/>
  <c r="J108" i="1"/>
  <c r="L108" i="1" s="1"/>
  <c r="J107" i="1"/>
  <c r="L107" i="1" s="1"/>
  <c r="L106" i="1"/>
  <c r="J106" i="1"/>
  <c r="K105" i="1"/>
  <c r="K158" i="1" s="1"/>
  <c r="I105" i="1"/>
  <c r="H105" i="1"/>
  <c r="G105" i="1"/>
  <c r="F105" i="1"/>
  <c r="E105" i="1"/>
  <c r="J105" i="1" s="1"/>
  <c r="L105" i="1" s="1"/>
  <c r="J104" i="1"/>
  <c r="L104" i="1" s="1"/>
  <c r="K103" i="1"/>
  <c r="I103" i="1"/>
  <c r="H103" i="1"/>
  <c r="G103" i="1"/>
  <c r="F103" i="1"/>
  <c r="E103" i="1"/>
  <c r="J103" i="1" s="1"/>
  <c r="L103" i="1" s="1"/>
  <c r="J102" i="1"/>
  <c r="L102" i="1" s="1"/>
  <c r="J101" i="1"/>
  <c r="L101" i="1" s="1"/>
  <c r="L100" i="1"/>
  <c r="J100" i="1"/>
  <c r="J99" i="1"/>
  <c r="L99" i="1" s="1"/>
  <c r="J98" i="1"/>
  <c r="L98" i="1" s="1"/>
  <c r="L97" i="1"/>
  <c r="J97" i="1"/>
  <c r="J96" i="1"/>
  <c r="L96" i="1" s="1"/>
  <c r="J95" i="1"/>
  <c r="L95" i="1" s="1"/>
  <c r="L94" i="1"/>
  <c r="J94" i="1"/>
  <c r="J93" i="1"/>
  <c r="L93" i="1" s="1"/>
  <c r="J92" i="1"/>
  <c r="L92" i="1" s="1"/>
  <c r="L91" i="1"/>
  <c r="J91" i="1"/>
  <c r="J90" i="1"/>
  <c r="L90" i="1" s="1"/>
  <c r="J89" i="1"/>
  <c r="L89" i="1" s="1"/>
  <c r="L88" i="1"/>
  <c r="J88" i="1"/>
  <c r="J87" i="1"/>
  <c r="L87" i="1" s="1"/>
  <c r="J86" i="1"/>
  <c r="L86" i="1" s="1"/>
  <c r="L85" i="1"/>
  <c r="J85" i="1"/>
  <c r="J84" i="1"/>
  <c r="L84" i="1" s="1"/>
  <c r="J83" i="1"/>
  <c r="L83" i="1" s="1"/>
  <c r="K82" i="1"/>
  <c r="I82" i="1"/>
  <c r="I79" i="1" s="1"/>
  <c r="I158" i="1" s="1"/>
  <c r="H82" i="1"/>
  <c r="G82" i="1"/>
  <c r="F82" i="1"/>
  <c r="E82" i="1"/>
  <c r="J82" i="1" s="1"/>
  <c r="L82" i="1" s="1"/>
  <c r="J81" i="1"/>
  <c r="L81" i="1" s="1"/>
  <c r="J80" i="1"/>
  <c r="L80" i="1" s="1"/>
  <c r="K79" i="1"/>
  <c r="H79" i="1"/>
  <c r="G79" i="1"/>
  <c r="F79" i="1"/>
  <c r="F158" i="1" s="1"/>
  <c r="E79" i="1"/>
  <c r="J79" i="1" s="1"/>
  <c r="L79" i="1" s="1"/>
  <c r="J77" i="1"/>
  <c r="L77" i="1" s="1"/>
  <c r="L76" i="1"/>
  <c r="J76" i="1"/>
  <c r="J75" i="1"/>
  <c r="L75" i="1" s="1"/>
  <c r="K74" i="1"/>
  <c r="I74" i="1"/>
  <c r="H74" i="1"/>
  <c r="G74" i="1"/>
  <c r="F74" i="1"/>
  <c r="E74" i="1"/>
  <c r="J74" i="1" s="1"/>
  <c r="L74" i="1" s="1"/>
  <c r="L73" i="1"/>
  <c r="J73" i="1"/>
  <c r="J72" i="1"/>
  <c r="L72" i="1" s="1"/>
  <c r="K71" i="1"/>
  <c r="I71" i="1"/>
  <c r="H71" i="1"/>
  <c r="G71" i="1"/>
  <c r="F71" i="1"/>
  <c r="E71" i="1"/>
  <c r="J71" i="1" s="1"/>
  <c r="L71" i="1" s="1"/>
  <c r="L70" i="1"/>
  <c r="J70" i="1"/>
  <c r="J69" i="1"/>
  <c r="L69" i="1" s="1"/>
  <c r="J68" i="1"/>
  <c r="L68" i="1" s="1"/>
  <c r="L67" i="1"/>
  <c r="J67" i="1"/>
  <c r="J66" i="1"/>
  <c r="L66" i="1" s="1"/>
  <c r="K65" i="1"/>
  <c r="I65" i="1"/>
  <c r="H65" i="1"/>
  <c r="G65" i="1"/>
  <c r="F65" i="1"/>
  <c r="E65" i="1"/>
  <c r="J65" i="1" s="1"/>
  <c r="L65" i="1" s="1"/>
  <c r="L64" i="1"/>
  <c r="J64" i="1"/>
  <c r="J63" i="1"/>
  <c r="L63" i="1" s="1"/>
  <c r="J62" i="1"/>
  <c r="L62" i="1" s="1"/>
  <c r="L61" i="1"/>
  <c r="J61" i="1"/>
  <c r="J60" i="1"/>
  <c r="L60" i="1" s="1"/>
  <c r="J59" i="1"/>
  <c r="L59" i="1" s="1"/>
  <c r="K58" i="1"/>
  <c r="I58" i="1"/>
  <c r="I57" i="1" s="1"/>
  <c r="H58" i="1"/>
  <c r="G58" i="1"/>
  <c r="G57" i="1" s="1"/>
  <c r="F58" i="1"/>
  <c r="F57" i="1" s="1"/>
  <c r="E58" i="1"/>
  <c r="J58" i="1" s="1"/>
  <c r="L58" i="1" s="1"/>
  <c r="K57" i="1"/>
  <c r="H57" i="1"/>
  <c r="E57" i="1"/>
  <c r="J57" i="1" s="1"/>
  <c r="L57" i="1" s="1"/>
  <c r="J56" i="1"/>
  <c r="L56" i="1" s="1"/>
  <c r="L55" i="1"/>
  <c r="J55" i="1"/>
  <c r="J54" i="1"/>
  <c r="L54" i="1" s="1"/>
  <c r="J53" i="1"/>
  <c r="L53" i="1" s="1"/>
  <c r="L52" i="1"/>
  <c r="J52" i="1"/>
  <c r="J51" i="1"/>
  <c r="L51" i="1" s="1"/>
  <c r="J50" i="1"/>
  <c r="L50" i="1" s="1"/>
  <c r="L49" i="1"/>
  <c r="J49" i="1"/>
  <c r="J48" i="1"/>
  <c r="L48" i="1" s="1"/>
  <c r="J47" i="1"/>
  <c r="L47" i="1" s="1"/>
  <c r="K46" i="1"/>
  <c r="I46" i="1"/>
  <c r="H46" i="1"/>
  <c r="G46" i="1"/>
  <c r="F46" i="1"/>
  <c r="E46" i="1"/>
  <c r="J46" i="1" s="1"/>
  <c r="L46" i="1" s="1"/>
  <c r="J45" i="1"/>
  <c r="L45" i="1" s="1"/>
  <c r="J44" i="1"/>
  <c r="L44" i="1" s="1"/>
  <c r="L43" i="1"/>
  <c r="J43" i="1"/>
  <c r="J42" i="1"/>
  <c r="L42" i="1" s="1"/>
  <c r="J41" i="1"/>
  <c r="L41" i="1" s="1"/>
  <c r="L40" i="1"/>
  <c r="J40" i="1"/>
  <c r="J39" i="1"/>
  <c r="L39" i="1" s="1"/>
  <c r="J38" i="1"/>
  <c r="L38" i="1" s="1"/>
  <c r="L37" i="1"/>
  <c r="J37" i="1"/>
  <c r="J36" i="1"/>
  <c r="L36" i="1" s="1"/>
  <c r="J35" i="1"/>
  <c r="L35" i="1" s="1"/>
  <c r="L34" i="1"/>
  <c r="J34" i="1"/>
  <c r="K33" i="1"/>
  <c r="I33" i="1"/>
  <c r="H33" i="1"/>
  <c r="G33" i="1"/>
  <c r="F33" i="1"/>
  <c r="E33" i="1"/>
  <c r="J33" i="1" s="1"/>
  <c r="L33" i="1" s="1"/>
  <c r="J32" i="1"/>
  <c r="L32" i="1" s="1"/>
  <c r="L31" i="1"/>
  <c r="J31" i="1"/>
  <c r="J30" i="1"/>
  <c r="L30" i="1" s="1"/>
  <c r="K29" i="1"/>
  <c r="I29" i="1"/>
  <c r="H29" i="1"/>
  <c r="G29" i="1"/>
  <c r="F29" i="1"/>
  <c r="E29" i="1"/>
  <c r="J29" i="1" s="1"/>
  <c r="L29" i="1" s="1"/>
  <c r="L28" i="1"/>
  <c r="J28" i="1"/>
  <c r="J27" i="1"/>
  <c r="L27" i="1" s="1"/>
  <c r="K26" i="1"/>
  <c r="I26" i="1"/>
  <c r="H26" i="1"/>
  <c r="G26" i="1"/>
  <c r="F26" i="1"/>
  <c r="E26" i="1"/>
  <c r="J26" i="1" s="1"/>
  <c r="L26" i="1" s="1"/>
  <c r="L25" i="1"/>
  <c r="J25" i="1"/>
  <c r="J24" i="1"/>
  <c r="L24" i="1" s="1"/>
  <c r="J23" i="1"/>
  <c r="L23" i="1" s="1"/>
  <c r="L22" i="1"/>
  <c r="J22" i="1"/>
  <c r="J21" i="1"/>
  <c r="L21" i="1" s="1"/>
  <c r="J20" i="1"/>
  <c r="L20" i="1" s="1"/>
  <c r="K19" i="1"/>
  <c r="I19" i="1"/>
  <c r="H19" i="1"/>
  <c r="G19" i="1"/>
  <c r="F19" i="1"/>
  <c r="E19" i="1"/>
  <c r="J19" i="1" s="1"/>
  <c r="L19" i="1" s="1"/>
  <c r="J18" i="1"/>
  <c r="L18" i="1" s="1"/>
  <c r="J17" i="1"/>
  <c r="L17" i="1" s="1"/>
  <c r="L16" i="1"/>
  <c r="J16" i="1"/>
  <c r="J15" i="1"/>
  <c r="L15" i="1" s="1"/>
  <c r="J14" i="1"/>
  <c r="L14" i="1" s="1"/>
  <c r="L13" i="1"/>
  <c r="J13" i="1"/>
  <c r="K12" i="1"/>
  <c r="I12" i="1"/>
  <c r="I7" i="1" s="1"/>
  <c r="I78" i="1" s="1"/>
  <c r="I159" i="1" s="1"/>
  <c r="H12" i="1"/>
  <c r="H7" i="1" s="1"/>
  <c r="H78" i="1" s="1"/>
  <c r="G12" i="1"/>
  <c r="F12" i="1"/>
  <c r="E12" i="1"/>
  <c r="J12" i="1" s="1"/>
  <c r="L12" i="1" s="1"/>
  <c r="J11" i="1"/>
  <c r="L11" i="1" s="1"/>
  <c r="L10" i="1"/>
  <c r="J10" i="1"/>
  <c r="J9" i="1"/>
  <c r="L9" i="1" s="1"/>
  <c r="K8" i="1"/>
  <c r="K7" i="1" s="1"/>
  <c r="K78" i="1" s="1"/>
  <c r="K159" i="1" s="1"/>
  <c r="I8" i="1"/>
  <c r="H8" i="1"/>
  <c r="G8" i="1"/>
  <c r="F8" i="1"/>
  <c r="E8" i="1"/>
  <c r="J8" i="1" s="1"/>
  <c r="L8" i="1" s="1"/>
  <c r="G7" i="1"/>
  <c r="F7" i="1"/>
  <c r="F78" i="1" s="1"/>
  <c r="F159" i="1" s="1"/>
  <c r="H158" i="1" l="1"/>
  <c r="H159" i="1" s="1"/>
  <c r="H253" i="1" s="1"/>
  <c r="H255" i="1" s="1"/>
  <c r="J123" i="1"/>
  <c r="L123" i="1" s="1"/>
  <c r="I193" i="1"/>
  <c r="H78" i="2"/>
  <c r="H159" i="2" s="1"/>
  <c r="H253" i="2" s="1"/>
  <c r="H255" i="2" s="1"/>
  <c r="K193" i="1"/>
  <c r="F252" i="1"/>
  <c r="I71" i="2"/>
  <c r="K71" i="2" s="1"/>
  <c r="I253" i="1"/>
  <c r="I255" i="1" s="1"/>
  <c r="G193" i="2"/>
  <c r="F253" i="1"/>
  <c r="F255" i="1" s="1"/>
  <c r="G78" i="1"/>
  <c r="G159" i="1" s="1"/>
  <c r="G253" i="1" s="1"/>
  <c r="G255" i="1" s="1"/>
  <c r="K253" i="1"/>
  <c r="K255" i="1" s="1"/>
  <c r="G158" i="1"/>
  <c r="H193" i="1"/>
  <c r="J192" i="1"/>
  <c r="L192" i="1" s="1"/>
  <c r="F158" i="2"/>
  <c r="F159" i="2" s="1"/>
  <c r="F253" i="2" s="1"/>
  <c r="F255" i="2" s="1"/>
  <c r="E7" i="1"/>
  <c r="E175" i="1"/>
  <c r="E7" i="2"/>
  <c r="E79" i="2"/>
  <c r="I123" i="2"/>
  <c r="K123" i="2" s="1"/>
  <c r="I65" i="2"/>
  <c r="K65" i="2" s="1"/>
  <c r="I173" i="2"/>
  <c r="K173" i="2" s="1"/>
  <c r="I201" i="2"/>
  <c r="K201" i="2" s="1"/>
  <c r="I245" i="2"/>
  <c r="K245" i="2" s="1"/>
  <c r="G252" i="3"/>
  <c r="E158" i="1"/>
  <c r="E221" i="1"/>
  <c r="E251" i="1"/>
  <c r="J251" i="1" s="1"/>
  <c r="L251" i="1" s="1"/>
  <c r="I33" i="2"/>
  <c r="K33" i="2" s="1"/>
  <c r="G7" i="3"/>
  <c r="G78" i="3" s="1"/>
  <c r="G159" i="3" s="1"/>
  <c r="G253" i="3" s="1"/>
  <c r="G255" i="3" s="1"/>
  <c r="H8" i="3"/>
  <c r="H251" i="3"/>
  <c r="J177" i="1"/>
  <c r="L177" i="1" s="1"/>
  <c r="F175" i="2"/>
  <c r="F193" i="2" s="1"/>
  <c r="E175" i="2"/>
  <c r="E192" i="2"/>
  <c r="I192" i="2" s="1"/>
  <c r="K192" i="2" s="1"/>
  <c r="I177" i="2"/>
  <c r="K177" i="2" s="1"/>
  <c r="I221" i="2"/>
  <c r="K221" i="2" s="1"/>
  <c r="G252" i="4"/>
  <c r="G251" i="2"/>
  <c r="G252" i="2" s="1"/>
  <c r="G253" i="2" s="1"/>
  <c r="G255" i="2" s="1"/>
  <c r="I163" i="2"/>
  <c r="K163" i="2" s="1"/>
  <c r="I190" i="2"/>
  <c r="K190" i="2" s="1"/>
  <c r="E7" i="3"/>
  <c r="I229" i="2"/>
  <c r="K229" i="2" s="1"/>
  <c r="E252" i="2"/>
  <c r="E71" i="3"/>
  <c r="F71" i="3" s="1"/>
  <c r="H71" i="3" s="1"/>
  <c r="I147" i="4"/>
  <c r="H159" i="4"/>
  <c r="H253" i="4" s="1"/>
  <c r="H255" i="4" s="1"/>
  <c r="E153" i="4"/>
  <c r="G153" i="4" s="1"/>
  <c r="I153" i="4" s="1"/>
  <c r="G82" i="5"/>
  <c r="I82" i="5" s="1"/>
  <c r="E79" i="5"/>
  <c r="E158" i="4"/>
  <c r="G158" i="4" s="1"/>
  <c r="I158" i="4" s="1"/>
  <c r="G79" i="4"/>
  <c r="I79" i="4" s="1"/>
  <c r="G26" i="5"/>
  <c r="I26" i="5" s="1"/>
  <c r="E7" i="5"/>
  <c r="G221" i="4"/>
  <c r="I221" i="4" s="1"/>
  <c r="I252" i="4" s="1"/>
  <c r="G58" i="5"/>
  <c r="I58" i="5" s="1"/>
  <c r="E57" i="5"/>
  <c r="G57" i="5" s="1"/>
  <c r="I57" i="5" s="1"/>
  <c r="E175" i="3"/>
  <c r="E221" i="3"/>
  <c r="E7" i="4"/>
  <c r="G160" i="4"/>
  <c r="I160" i="4" s="1"/>
  <c r="E175" i="4"/>
  <c r="I192" i="4"/>
  <c r="H159" i="5"/>
  <c r="H253" i="5" s="1"/>
  <c r="H255" i="5" s="1"/>
  <c r="E79" i="3"/>
  <c r="F177" i="3"/>
  <c r="H177" i="3" s="1"/>
  <c r="F201" i="3"/>
  <c r="H201" i="3" s="1"/>
  <c r="G58" i="4"/>
  <c r="I58" i="4" s="1"/>
  <c r="E71" i="5"/>
  <c r="G71" i="5" s="1"/>
  <c r="I71" i="5" s="1"/>
  <c r="G74" i="5"/>
  <c r="I74" i="5" s="1"/>
  <c r="G7" i="6"/>
  <c r="I7" i="6" s="1"/>
  <c r="E78" i="6"/>
  <c r="G177" i="5"/>
  <c r="I177" i="5" s="1"/>
  <c r="I26" i="6"/>
  <c r="E57" i="6"/>
  <c r="G57" i="6" s="1"/>
  <c r="I57" i="6" s="1"/>
  <c r="I65" i="6"/>
  <c r="G123" i="6"/>
  <c r="I123" i="6" s="1"/>
  <c r="G143" i="6"/>
  <c r="I143" i="6" s="1"/>
  <c r="G154" i="5"/>
  <c r="I154" i="5" s="1"/>
  <c r="E221" i="5"/>
  <c r="G153" i="6"/>
  <c r="I153" i="6" s="1"/>
  <c r="E175" i="6"/>
  <c r="F252" i="5"/>
  <c r="G143" i="5"/>
  <c r="I143" i="5" s="1"/>
  <c r="E153" i="5"/>
  <c r="G153" i="5" s="1"/>
  <c r="I153" i="5" s="1"/>
  <c r="E175" i="5"/>
  <c r="G201" i="5"/>
  <c r="I201" i="5" s="1"/>
  <c r="G8" i="6"/>
  <c r="I8" i="6" s="1"/>
  <c r="G33" i="6"/>
  <c r="I33" i="6" s="1"/>
  <c r="G217" i="4"/>
  <c r="I217" i="4" s="1"/>
  <c r="F7" i="5"/>
  <c r="F78" i="5" s="1"/>
  <c r="F159" i="5" s="1"/>
  <c r="F253" i="5" s="1"/>
  <c r="F255" i="5" s="1"/>
  <c r="G245" i="5"/>
  <c r="I245" i="5" s="1"/>
  <c r="G29" i="6"/>
  <c r="I29" i="6" s="1"/>
  <c r="G217" i="6"/>
  <c r="I217" i="6" s="1"/>
  <c r="E221" i="6"/>
  <c r="F251" i="6"/>
  <c r="F252" i="6" s="1"/>
  <c r="G225" i="6"/>
  <c r="I225" i="6" s="1"/>
  <c r="I12" i="6"/>
  <c r="G82" i="6"/>
  <c r="I82" i="6" s="1"/>
  <c r="E79" i="6"/>
  <c r="G74" i="6"/>
  <c r="I74" i="6" s="1"/>
  <c r="E192" i="6"/>
  <c r="G192" i="6" s="1"/>
  <c r="I192" i="6" s="1"/>
  <c r="E7" i="7"/>
  <c r="F74" i="7"/>
  <c r="H74" i="7" s="1"/>
  <c r="E175" i="7"/>
  <c r="E251" i="7"/>
  <c r="E158" i="7"/>
  <c r="F158" i="7" s="1"/>
  <c r="H158" i="7" s="1"/>
  <c r="E192" i="7"/>
  <c r="F192" i="7" s="1"/>
  <c r="H192" i="7" s="1"/>
  <c r="G7" i="7"/>
  <c r="G78" i="7" s="1"/>
  <c r="G159" i="7" s="1"/>
  <c r="H154" i="7"/>
  <c r="F7" i="8"/>
  <c r="H7" i="8" s="1"/>
  <c r="E78" i="8"/>
  <c r="E251" i="5"/>
  <c r="G251" i="5" s="1"/>
  <c r="I251" i="5" s="1"/>
  <c r="F175" i="6"/>
  <c r="F193" i="6" s="1"/>
  <c r="F253" i="6" s="1"/>
  <c r="F255" i="6" s="1"/>
  <c r="H251" i="6"/>
  <c r="H175" i="8"/>
  <c r="H193" i="8" s="1"/>
  <c r="G149" i="6"/>
  <c r="I149" i="6" s="1"/>
  <c r="H252" i="6"/>
  <c r="H253" i="6" s="1"/>
  <c r="H255" i="6" s="1"/>
  <c r="H201" i="7"/>
  <c r="G252" i="7"/>
  <c r="G159" i="8"/>
  <c r="G253" i="8" s="1"/>
  <c r="G255" i="8" s="1"/>
  <c r="F225" i="7"/>
  <c r="H225" i="7" s="1"/>
  <c r="E221" i="8"/>
  <c r="E158" i="8"/>
  <c r="F158" i="8" s="1"/>
  <c r="H158" i="8" s="1"/>
  <c r="F160" i="8"/>
  <c r="H160" i="8" s="1"/>
  <c r="H153" i="8"/>
  <c r="F58" i="8"/>
  <c r="H58" i="8" s="1"/>
  <c r="E57" i="8"/>
  <c r="F57" i="8" s="1"/>
  <c r="H57" i="8" s="1"/>
  <c r="E193" i="8"/>
  <c r="F193" i="8" s="1"/>
  <c r="E158" i="6" l="1"/>
  <c r="G158" i="6" s="1"/>
  <c r="I158" i="6" s="1"/>
  <c r="G79" i="6"/>
  <c r="I79" i="6" s="1"/>
  <c r="G253" i="7"/>
  <c r="G255" i="7" s="1"/>
  <c r="E78" i="7"/>
  <c r="F7" i="7"/>
  <c r="H7" i="7" s="1"/>
  <c r="G175" i="5"/>
  <c r="I175" i="5" s="1"/>
  <c r="I193" i="5" s="1"/>
  <c r="E193" i="5"/>
  <c r="G193" i="5" s="1"/>
  <c r="G221" i="5"/>
  <c r="I221" i="5" s="1"/>
  <c r="I252" i="5" s="1"/>
  <c r="E252" i="5"/>
  <c r="G252" i="5" s="1"/>
  <c r="E158" i="2"/>
  <c r="I158" i="2" s="1"/>
  <c r="K158" i="2" s="1"/>
  <c r="I79" i="2"/>
  <c r="K79" i="2" s="1"/>
  <c r="E193" i="2"/>
  <c r="I193" i="2" s="1"/>
  <c r="I175" i="2"/>
  <c r="K175" i="2" s="1"/>
  <c r="K193" i="2" s="1"/>
  <c r="I251" i="2"/>
  <c r="K251" i="2" s="1"/>
  <c r="I7" i="2"/>
  <c r="K7" i="2" s="1"/>
  <c r="E78" i="2"/>
  <c r="J175" i="1"/>
  <c r="L175" i="1" s="1"/>
  <c r="L193" i="1" s="1"/>
  <c r="E193" i="1"/>
  <c r="J193" i="1" s="1"/>
  <c r="F251" i="7"/>
  <c r="H251" i="7" s="1"/>
  <c r="H252" i="7" s="1"/>
  <c r="E252" i="7"/>
  <c r="F252" i="7" s="1"/>
  <c r="E159" i="6"/>
  <c r="G78" i="6"/>
  <c r="I78" i="6" s="1"/>
  <c r="I159" i="6" s="1"/>
  <c r="E78" i="4"/>
  <c r="G7" i="4"/>
  <c r="I7" i="4" s="1"/>
  <c r="E158" i="5"/>
  <c r="G158" i="5" s="1"/>
  <c r="I158" i="5" s="1"/>
  <c r="G79" i="5"/>
  <c r="I79" i="5" s="1"/>
  <c r="I252" i="2"/>
  <c r="J7" i="1"/>
  <c r="L7" i="1" s="1"/>
  <c r="E78" i="1"/>
  <c r="F78" i="8"/>
  <c r="H78" i="8" s="1"/>
  <c r="H159" i="8" s="1"/>
  <c r="E159" i="8"/>
  <c r="G251" i="6"/>
  <c r="I251" i="6" s="1"/>
  <c r="F175" i="7"/>
  <c r="H175" i="7" s="1"/>
  <c r="H193" i="7" s="1"/>
  <c r="E193" i="7"/>
  <c r="F193" i="7" s="1"/>
  <c r="G175" i="6"/>
  <c r="I175" i="6" s="1"/>
  <c r="I193" i="6" s="1"/>
  <c r="E193" i="6"/>
  <c r="G193" i="6" s="1"/>
  <c r="F79" i="3"/>
  <c r="H79" i="3" s="1"/>
  <c r="E158" i="3"/>
  <c r="F158" i="3" s="1"/>
  <c r="H158" i="3" s="1"/>
  <c r="E252" i="3"/>
  <c r="F252" i="3" s="1"/>
  <c r="F221" i="3"/>
  <c r="H221" i="3" s="1"/>
  <c r="H252" i="3" s="1"/>
  <c r="G7" i="5"/>
  <c r="I7" i="5" s="1"/>
  <c r="E78" i="5"/>
  <c r="K252" i="2"/>
  <c r="E252" i="1"/>
  <c r="J252" i="1" s="1"/>
  <c r="J221" i="1"/>
  <c r="L221" i="1" s="1"/>
  <c r="L252" i="1" s="1"/>
  <c r="G175" i="4"/>
  <c r="I175" i="4" s="1"/>
  <c r="I193" i="4" s="1"/>
  <c r="E193" i="4"/>
  <c r="G193" i="4" s="1"/>
  <c r="G221" i="6"/>
  <c r="I221" i="6" s="1"/>
  <c r="E252" i="6"/>
  <c r="G252" i="6" s="1"/>
  <c r="F221" i="8"/>
  <c r="H221" i="8" s="1"/>
  <c r="H252" i="8" s="1"/>
  <c r="E252" i="8"/>
  <c r="F252" i="8" s="1"/>
  <c r="E193" i="3"/>
  <c r="F193" i="3" s="1"/>
  <c r="F175" i="3"/>
  <c r="H175" i="3" s="1"/>
  <c r="H193" i="3" s="1"/>
  <c r="F7" i="3"/>
  <c r="H7" i="3" s="1"/>
  <c r="E78" i="3"/>
  <c r="J158" i="1"/>
  <c r="L158" i="1" s="1"/>
  <c r="I252" i="6" l="1"/>
  <c r="G78" i="5"/>
  <c r="I78" i="5" s="1"/>
  <c r="I159" i="5" s="1"/>
  <c r="I253" i="5" s="1"/>
  <c r="I255" i="5" s="1"/>
  <c r="E159" i="5"/>
  <c r="H253" i="8"/>
  <c r="H255" i="8" s="1"/>
  <c r="E159" i="1"/>
  <c r="J78" i="1"/>
  <c r="L78" i="1" s="1"/>
  <c r="L159" i="1" s="1"/>
  <c r="L253" i="1" s="1"/>
  <c r="L255" i="1" s="1"/>
  <c r="E159" i="4"/>
  <c r="G78" i="4"/>
  <c r="I78" i="4" s="1"/>
  <c r="I159" i="4" s="1"/>
  <c r="I253" i="4" s="1"/>
  <c r="I255" i="4" s="1"/>
  <c r="I253" i="6"/>
  <c r="I255" i="6" s="1"/>
  <c r="I78" i="2"/>
  <c r="K78" i="2" s="1"/>
  <c r="K159" i="2" s="1"/>
  <c r="K253" i="2" s="1"/>
  <c r="K255" i="2" s="1"/>
  <c r="E159" i="2"/>
  <c r="E159" i="7"/>
  <c r="F78" i="7"/>
  <c r="H78" i="7" s="1"/>
  <c r="H159" i="7" s="1"/>
  <c r="H253" i="7" s="1"/>
  <c r="H255" i="7" s="1"/>
  <c r="G159" i="6"/>
  <c r="E253" i="6"/>
  <c r="E159" i="3"/>
  <c r="F78" i="3"/>
  <c r="H78" i="3" s="1"/>
  <c r="H159" i="3" s="1"/>
  <c r="H253" i="3" s="1"/>
  <c r="H255" i="3" s="1"/>
  <c r="E253" i="8"/>
  <c r="F159" i="8"/>
  <c r="E255" i="8" l="1"/>
  <c r="F255" i="8" s="1"/>
  <c r="F253" i="8"/>
  <c r="F159" i="7"/>
  <c r="E253" i="7"/>
  <c r="I159" i="2"/>
  <c r="E253" i="2"/>
  <c r="J159" i="1"/>
  <c r="E253" i="1"/>
  <c r="F159" i="3"/>
  <c r="E253" i="3"/>
  <c r="G253" i="6"/>
  <c r="E255" i="6"/>
  <c r="G255" i="6" s="1"/>
  <c r="E253" i="5"/>
  <c r="G159" i="5"/>
  <c r="G159" i="4"/>
  <c r="E253" i="4"/>
  <c r="G253" i="5" l="1"/>
  <c r="E255" i="5"/>
  <c r="G255" i="5" s="1"/>
  <c r="I253" i="2"/>
  <c r="E255" i="2"/>
  <c r="I255" i="2" s="1"/>
  <c r="E255" i="4"/>
  <c r="G255" i="4" s="1"/>
  <c r="G253" i="4"/>
  <c r="F253" i="3"/>
  <c r="E255" i="3"/>
  <c r="F255" i="3" s="1"/>
  <c r="E255" i="7"/>
  <c r="F255" i="7" s="1"/>
  <c r="F253" i="7"/>
  <c r="J253" i="1"/>
  <c r="E255" i="1"/>
  <c r="J255" i="1" s="1"/>
</calcChain>
</file>

<file path=xl/sharedStrings.xml><?xml version="1.0" encoding="utf-8"?>
<sst xmlns="http://schemas.openxmlformats.org/spreadsheetml/2006/main" count="2154" uniqueCount="266">
  <si>
    <t>別紙３（⑩）</t>
    <rPh sb="0" eb="2">
      <t>ベッシ</t>
    </rPh>
    <phoneticPr fontId="3"/>
  </si>
  <si>
    <t>高齢者総合ケアセンター　蓬莱  資金収支明細書</t>
    <phoneticPr fontId="3"/>
  </si>
  <si>
    <t>（自）令和5年4月1日  （至）令和6年3月31日</t>
    <phoneticPr fontId="2"/>
  </si>
  <si>
    <t>（単位：円）</t>
    <phoneticPr fontId="3"/>
  </si>
  <si>
    <t>勘定科目</t>
    <rPh sb="0" eb="2">
      <t>カンジョウ</t>
    </rPh>
    <rPh sb="2" eb="4">
      <t>カモク</t>
    </rPh>
    <phoneticPr fontId="3"/>
  </si>
  <si>
    <t>サービス区分</t>
  </si>
  <si>
    <t>合計</t>
    <rPh sb="0" eb="2">
      <t>ゴウケイ</t>
    </rPh>
    <phoneticPr fontId="1"/>
  </si>
  <si>
    <t>内部取引
消去</t>
    <rPh sb="0" eb="2">
      <t>ナイブ</t>
    </rPh>
    <rPh sb="2" eb="4">
      <t>トリヒキ</t>
    </rPh>
    <rPh sb="5" eb="7">
      <t>ショウキョ</t>
    </rPh>
    <phoneticPr fontId="1"/>
  </si>
  <si>
    <t>拠点区分合計</t>
    <rPh sb="0" eb="2">
      <t>キョテン</t>
    </rPh>
    <rPh sb="2" eb="4">
      <t>クブン</t>
    </rPh>
    <rPh sb="4" eb="6">
      <t>ゴウケイ</t>
    </rPh>
    <phoneticPr fontId="1"/>
  </si>
  <si>
    <t>本部経理区分_法人本部</t>
    <phoneticPr fontId="2"/>
  </si>
  <si>
    <t>特別養護老人ホーム（介護福祉サービス）_特別養護老人ホーム 蓬莱荘</t>
  </si>
  <si>
    <t>老人デイサービス事業（通所介護）_蓬莱会デイサービスセンター</t>
  </si>
  <si>
    <t>老人短期入所事業（短期入所生活介護）_蓬莱荘短期入所生活介護施設</t>
  </si>
  <si>
    <t>（公益）居宅介護支援事業_あわ在宅介護支援センター</t>
  </si>
  <si>
    <t>事業活動による収支</t>
  </si>
  <si>
    <t>収入</t>
  </si>
  <si>
    <t>介護保険事業収入</t>
  </si>
  <si>
    <t>　施設介護料収入</t>
  </si>
  <si>
    <t>　　介護報酬収入</t>
  </si>
  <si>
    <t>　　利用者負担金収入（公費）</t>
  </si>
  <si>
    <t>　　利用者負担金収入（一般）</t>
  </si>
  <si>
    <t>　居宅介護料収入</t>
  </si>
  <si>
    <t>　　介護予防報酬収入</t>
  </si>
  <si>
    <t>　　介護負担金収入（公費）</t>
  </si>
  <si>
    <t>　　介護負担金収入（一般）</t>
  </si>
  <si>
    <t>　　介護予防負担金収入（公費）</t>
  </si>
  <si>
    <t>　　介護予防負担金収入（一般）</t>
  </si>
  <si>
    <t>　地域密着型介護料収入</t>
  </si>
  <si>
    <t>　居宅介護支援介護料収入</t>
  </si>
  <si>
    <t>　　居宅介護支援介護料収入</t>
  </si>
  <si>
    <t>　　介護予防支援介護料収入</t>
  </si>
  <si>
    <t>　介護予防・日常生活支援総合事業収入</t>
  </si>
  <si>
    <t>　　事業費収入</t>
  </si>
  <si>
    <t>　　事業負担金収入（公費）</t>
  </si>
  <si>
    <t>　　事業負担金収入（一般）</t>
  </si>
  <si>
    <t>　利用者等利用料収入</t>
  </si>
  <si>
    <t>　　施設サービス利用料収入</t>
  </si>
  <si>
    <t>　　居宅介護サービス利用料収入</t>
  </si>
  <si>
    <t>　　地域密着型介護サービス利用料収入</t>
  </si>
  <si>
    <t>　　食費収入（公費）</t>
  </si>
  <si>
    <t>　　食費収入（一般）</t>
  </si>
  <si>
    <t>　　食費収入（特定）</t>
  </si>
  <si>
    <t>　　居住費収入（公費）</t>
  </si>
  <si>
    <t>　　居住費収入（一般）</t>
  </si>
  <si>
    <t>　　居住費収入（特定）</t>
  </si>
  <si>
    <t>　　介護予防日常生活支援総合事業利用料収入</t>
  </si>
  <si>
    <t>　　介護予防・日常生活支援総合事業利用料収入</t>
  </si>
  <si>
    <t>　　その他の利用料収入</t>
  </si>
  <si>
    <t>　その他の事業収入</t>
  </si>
  <si>
    <t>　　補助金事業収入</t>
  </si>
  <si>
    <t>　　補助金事業収入（公費）</t>
  </si>
  <si>
    <t>　　補助金事業収入（一般）</t>
  </si>
  <si>
    <t>　　市町村特別事業収入（公費）</t>
  </si>
  <si>
    <t>　　市町村特別事業収入（一般）</t>
  </si>
  <si>
    <t>　　受託事業収入</t>
  </si>
  <si>
    <t>　　受託事業収入（公費）</t>
  </si>
  <si>
    <t>　　受託事業収入（一般）</t>
  </si>
  <si>
    <t>　　その他の事業収入</t>
  </si>
  <si>
    <t>　（保険等査定減）</t>
  </si>
  <si>
    <t>老人福祉事業収入</t>
  </si>
  <si>
    <t>　運営事業収入</t>
  </si>
  <si>
    <t>　　管理費収入</t>
  </si>
  <si>
    <t>指定管理者事業収入</t>
  </si>
  <si>
    <t>　指定管理料収入</t>
  </si>
  <si>
    <t>　利用者負担金収入</t>
  </si>
  <si>
    <t>借入金利息補助金収入</t>
  </si>
  <si>
    <t>経常経費寄附金収入</t>
  </si>
  <si>
    <t>受取利息配当金収入</t>
  </si>
  <si>
    <t>その他の収入</t>
  </si>
  <si>
    <t>　受入研修費収入</t>
  </si>
  <si>
    <t>　利用者等外給食費収入</t>
  </si>
  <si>
    <t>　雑収入</t>
  </si>
  <si>
    <t>　　雑収入</t>
  </si>
  <si>
    <t>　その他の収入</t>
  </si>
  <si>
    <t>流動資産評価益等による資金増加額</t>
  </si>
  <si>
    <t>事業活動収入計（１）</t>
  </si>
  <si>
    <t>支出</t>
  </si>
  <si>
    <t>人件費支出</t>
  </si>
  <si>
    <t>　役員報酬支出</t>
  </si>
  <si>
    <t>　役員退職慰労金支出</t>
  </si>
  <si>
    <t>　職員給料支出</t>
  </si>
  <si>
    <t>　　基本給支出</t>
  </si>
  <si>
    <t>　　役職手当支出</t>
  </si>
  <si>
    <t>　　職種手当支出</t>
  </si>
  <si>
    <t>　　資格手当支出</t>
  </si>
  <si>
    <t>　　住居手当支出</t>
  </si>
  <si>
    <t>　　扶養手当支出</t>
  </si>
  <si>
    <t>　　宿直手当支出</t>
  </si>
  <si>
    <t>　　夜勤手当支出</t>
  </si>
  <si>
    <t>　　通勤手当支出</t>
  </si>
  <si>
    <t>　　待機手当支出</t>
  </si>
  <si>
    <t>　　調理早朝勤務手当支出</t>
  </si>
  <si>
    <t>　　地域加算支出</t>
  </si>
  <si>
    <t>　　調整手当支出</t>
  </si>
  <si>
    <t>　　年末年始手当支出</t>
  </si>
  <si>
    <t>　　時間外勤務手当支出</t>
  </si>
  <si>
    <t>　　ベースアップ等支援加算手当支出</t>
  </si>
  <si>
    <t>　職員賞与支出</t>
  </si>
  <si>
    <t>　非常勤職員給与支出</t>
  </si>
  <si>
    <t>　派遣職員費支出</t>
  </si>
  <si>
    <t>　退職給付支出</t>
  </si>
  <si>
    <t>　法定福利費支出</t>
  </si>
  <si>
    <t>　　法定福利費支出</t>
  </si>
  <si>
    <t>事業費支出</t>
  </si>
  <si>
    <t>　給食費支出</t>
  </si>
  <si>
    <t>　介護用品費支出</t>
  </si>
  <si>
    <t>　医薬品費支出</t>
  </si>
  <si>
    <t>　保健衛生費支出</t>
  </si>
  <si>
    <t>　医療費支出</t>
  </si>
  <si>
    <t>　被服費支出</t>
  </si>
  <si>
    <t>　教養娯楽費支出</t>
  </si>
  <si>
    <t>　日用品費支出</t>
  </si>
  <si>
    <t>　保育材料費支出</t>
  </si>
  <si>
    <t>　水道光熱費支出</t>
  </si>
  <si>
    <t>　燃料費支出</t>
  </si>
  <si>
    <t>　消耗器具備品費支出</t>
  </si>
  <si>
    <t>　保険料支出</t>
  </si>
  <si>
    <t>　賃借料支出</t>
  </si>
  <si>
    <t>　車輌費支出</t>
  </si>
  <si>
    <t>　管理費返還支出</t>
  </si>
  <si>
    <t>　雑支出</t>
  </si>
  <si>
    <t>事務費支出</t>
  </si>
  <si>
    <t>　福利厚生費支出</t>
  </si>
  <si>
    <t>　職員被服費支出</t>
  </si>
  <si>
    <t>　旅費交通費支出</t>
  </si>
  <si>
    <t>　研修研究費支出</t>
  </si>
  <si>
    <t>　事務消耗品費支出</t>
  </si>
  <si>
    <t>　印刷製本費支出</t>
  </si>
  <si>
    <t>　修繕費支出</t>
  </si>
  <si>
    <t>　通信運搬費支出</t>
  </si>
  <si>
    <t>　会議費支出</t>
  </si>
  <si>
    <t>　広報費支出</t>
  </si>
  <si>
    <t>　業務委託費支出</t>
  </si>
  <si>
    <t>　手数料支出</t>
  </si>
  <si>
    <t>　土地・建物賃借料支出</t>
  </si>
  <si>
    <t>　租税公課支出</t>
  </si>
  <si>
    <t>　保守料支出</t>
  </si>
  <si>
    <t>　渉外費支出</t>
  </si>
  <si>
    <t>　諸会費支出</t>
  </si>
  <si>
    <t>　　雑支出</t>
  </si>
  <si>
    <t>利用者負担軽減額</t>
  </si>
  <si>
    <t>支払利息支出</t>
  </si>
  <si>
    <t>その他の支出</t>
  </si>
  <si>
    <t>　利用者等外給食費支出</t>
  </si>
  <si>
    <t>　その他の費用支出</t>
  </si>
  <si>
    <t>　その他の支出</t>
  </si>
  <si>
    <t>流動資産評価損等による資金減少額</t>
  </si>
  <si>
    <t>　資産評価損</t>
  </si>
  <si>
    <t>　　資産評価損</t>
  </si>
  <si>
    <t>　貸倒損失額</t>
  </si>
  <si>
    <t>　徴収不能額</t>
  </si>
  <si>
    <t>事業活動支出計（２）</t>
  </si>
  <si>
    <t>事業活動資金収支差額（３）＝（１）－（２）</t>
  </si>
  <si>
    <t>施設整備等による収支</t>
  </si>
  <si>
    <t>施設整備等補助金収入</t>
  </si>
  <si>
    <t>　施設整備等補助金収入</t>
  </si>
  <si>
    <t>　設備資金借入金元金償還補助金収入</t>
  </si>
  <si>
    <t>施設整備等寄附金収入</t>
  </si>
  <si>
    <t>　施設整備等寄附金収入</t>
  </si>
  <si>
    <t>　設備資金借入金元金償還寄附金収入</t>
  </si>
  <si>
    <t>設備資金借入金収入</t>
  </si>
  <si>
    <t>社会福祉連携推進業務設備資金借入金収入</t>
  </si>
  <si>
    <t>固定資産売却収入</t>
  </si>
  <si>
    <t>　車輌運搬具売却収入</t>
  </si>
  <si>
    <t>　器具及び備品売却収入</t>
  </si>
  <si>
    <t>　構築物売却収入</t>
  </si>
  <si>
    <t>　機械及び装置売却収入</t>
  </si>
  <si>
    <t>その他の施設整備等による収入</t>
  </si>
  <si>
    <t>施設整備等収入計（４）</t>
  </si>
  <si>
    <t>設備資金借入金元金償還支出</t>
  </si>
  <si>
    <t>固定資産取得支出</t>
  </si>
  <si>
    <t>　土地取得支出</t>
  </si>
  <si>
    <t>　建物取得支出（基本財産）</t>
  </si>
  <si>
    <t>　建物取得支出</t>
  </si>
  <si>
    <t>　建物附属設備取得支出</t>
  </si>
  <si>
    <t>　車輌運搬具取得支出</t>
  </si>
  <si>
    <t>　器具及び備品取得支出</t>
  </si>
  <si>
    <t>　構築物取得支出</t>
  </si>
  <si>
    <t>　機械及び装置取得支出</t>
  </si>
  <si>
    <t>　建設仮勘定取得支出</t>
  </si>
  <si>
    <t>　ソフトウェア取得支出</t>
  </si>
  <si>
    <t>固定資産除却・廃棄支出</t>
  </si>
  <si>
    <t>ファイナンス・リース債務の返済支出</t>
  </si>
  <si>
    <t>その他の施設整備等による支出</t>
  </si>
  <si>
    <t>施設整備等支出計（５）</t>
  </si>
  <si>
    <t>施設整備等資金収支差額（６）＝（４）－（５）</t>
  </si>
  <si>
    <t>その他の活動による収支</t>
  </si>
  <si>
    <t>長期運営資金借入金元金償還寄附金収入</t>
  </si>
  <si>
    <t>長期運営資金借入金収入</t>
  </si>
  <si>
    <t>役員等長期借入金収入</t>
  </si>
  <si>
    <t>社会福祉連携推進業務長期運営資金借入金収入</t>
  </si>
  <si>
    <t>長期貸付金回収収入</t>
  </si>
  <si>
    <t>社会福祉連携推進業務長期貸付金回収収入</t>
  </si>
  <si>
    <t>投資有価証券売却収入</t>
  </si>
  <si>
    <t>積立資産取崩収入</t>
  </si>
  <si>
    <t>　退職給付引当資産取崩収入</t>
  </si>
  <si>
    <t>　役員退職慰労金引当資産取崩収入</t>
  </si>
  <si>
    <t>　奨学金制度積立資産取崩収入</t>
  </si>
  <si>
    <t>　長期預り金積立資産取崩収入</t>
  </si>
  <si>
    <t>　その他の積立資産取崩収入</t>
  </si>
  <si>
    <t>　修繕積立資産取崩収入</t>
  </si>
  <si>
    <t>事業区分間長期借入金収入</t>
  </si>
  <si>
    <t>拠点区分間長期借入金収入</t>
  </si>
  <si>
    <t>サービス区分間長期借入金収入</t>
  </si>
  <si>
    <t>事業区分間長期貸付金回収収入</t>
  </si>
  <si>
    <t>拠点区分間長期貸付金回収収入</t>
  </si>
  <si>
    <t>サービス区分間長期貸付金回収収入</t>
  </si>
  <si>
    <t>事業区分間繰入金収入</t>
  </si>
  <si>
    <t>拠点区分間繰入金収入</t>
  </si>
  <si>
    <t>サービス区分間繰入金収入</t>
  </si>
  <si>
    <t>その他の活動による収入</t>
  </si>
  <si>
    <t>　退職共済預け金返還金収入</t>
  </si>
  <si>
    <t>　会計基準移行に伴う過年度修正額</t>
  </si>
  <si>
    <t>その他の活動収入計（７）</t>
  </si>
  <si>
    <t>長期運営資金借入金元金償還支出</t>
  </si>
  <si>
    <t>役員等長期借入金元金償還支出</t>
  </si>
  <si>
    <t>社会福祉連携推進業務長期運営資金借入金元金償還支出</t>
  </si>
  <si>
    <t>長期貸付金支出</t>
  </si>
  <si>
    <t>　奨学金貸付金支出</t>
  </si>
  <si>
    <t>社会福祉連携推進業務長期貸付金支出</t>
  </si>
  <si>
    <t>投資有価証券取得支出</t>
  </si>
  <si>
    <t>積立資産支出</t>
  </si>
  <si>
    <t>　退職給付引当資産支出</t>
  </si>
  <si>
    <t>　長期預り金積立資産支出</t>
  </si>
  <si>
    <t>　施設建設資金積立資産支出</t>
  </si>
  <si>
    <t>　奨学金制度積立資産支出</t>
  </si>
  <si>
    <t>　修繕積立資産支出</t>
  </si>
  <si>
    <t>　役員退職慰労引当資産支出</t>
  </si>
  <si>
    <t>事業区分間長期貸付金支出</t>
  </si>
  <si>
    <t>拠点区分間長期貸付金支出</t>
  </si>
  <si>
    <t>サービス区分間長期貸付金支出</t>
  </si>
  <si>
    <t>事業区分間長期借入金返済支出</t>
  </si>
  <si>
    <t>拠点区分間長期借入金返済支出</t>
  </si>
  <si>
    <t>サービス区分間長期借入金返済支出</t>
  </si>
  <si>
    <t>事業区分間繰入金支出</t>
  </si>
  <si>
    <t>拠点区分間繰入金支出</t>
  </si>
  <si>
    <t>サービス区分間繰入金支出</t>
  </si>
  <si>
    <t>その他の活動による支出</t>
  </si>
  <si>
    <t>　退職共済預け金支出</t>
  </si>
  <si>
    <t>　差入保証金支出</t>
  </si>
  <si>
    <t>　長期前払費用支出</t>
  </si>
  <si>
    <t>その他の活動支出計（８）</t>
  </si>
  <si>
    <t>その他の活動資金収支差額（９）＝（７）－（８）</t>
  </si>
  <si>
    <t>当期資金収支差額合計（１０）＝（３）＋（６）＋（９）</t>
    <phoneticPr fontId="2"/>
  </si>
  <si>
    <t>前期末支払資金残高（１１）</t>
    <phoneticPr fontId="2"/>
  </si>
  <si>
    <t>当期末支払資金残高（１０）＋（１１）</t>
    <phoneticPr fontId="2"/>
  </si>
  <si>
    <t>高齢者総合ケアセンター　ケアプラザ美馬  資金収支明細書</t>
    <phoneticPr fontId="3"/>
  </si>
  <si>
    <t>特別養護老人ホーム（介護福祉サービス）_特別養護老人ホーム ケアプラザみま</t>
    <phoneticPr fontId="2"/>
  </si>
  <si>
    <t>老人デイサービス事業（通所介護）_蓬莱会デイサービスセンターみま</t>
  </si>
  <si>
    <t>老人短期入所事業（短期入所生活介護）_ケアプラザみま短期入所生活介護施設</t>
  </si>
  <si>
    <t>認知症対応型老人共同生活援助事業_グループホーム ほうらい</t>
  </si>
  <si>
    <t>ケアハウス　シャングリラ蓬寿  資金収支明細書</t>
    <phoneticPr fontId="3"/>
  </si>
  <si>
    <t>軽費老人ホーム_ケアハウス シャングリラ蓬寿</t>
    <phoneticPr fontId="2"/>
  </si>
  <si>
    <t>高齢者ケアセンター　ケアプラザ相模原  資金収支明細書</t>
    <phoneticPr fontId="3"/>
  </si>
  <si>
    <t>特別養護老人ホーム（介護福祉サービス）_特別養護老人ホーム ケアプラザさがみはら</t>
    <phoneticPr fontId="2"/>
  </si>
  <si>
    <t>老人短期入所事業（短期入所生活介護）_ショートステイ ケアプラザさがみはら</t>
  </si>
  <si>
    <t>ケアプラザたま  資金収支明細書</t>
    <phoneticPr fontId="3"/>
  </si>
  <si>
    <t>特別養護老人ホーム（介護福祉サービス）_特別養護老人ホーム ケアプラザたま</t>
    <phoneticPr fontId="2"/>
  </si>
  <si>
    <t>老人短期入所事業（短期入所生活介護）_ショートステイ ケアプラザたま</t>
  </si>
  <si>
    <t>ケアプラザたま　アネックス  資金収支明細書</t>
    <phoneticPr fontId="3"/>
  </si>
  <si>
    <t>特別養護老人ホーム（介護福祉サービス）_特別養護老人ホーム ケアプラザたまアネックス</t>
    <phoneticPr fontId="2"/>
  </si>
  <si>
    <t>老人短期入所事業（短期入所生活介護）_ショートステイ ケアプラザたまアネックス</t>
  </si>
  <si>
    <t>ケアハウス　シャングリラとも  資金収支明細書</t>
    <phoneticPr fontId="3"/>
  </si>
  <si>
    <t>（公益）居宅サービス事業（特定施設入居生活介護）_ケアハウス シャングリラとも</t>
    <phoneticPr fontId="2"/>
  </si>
  <si>
    <t>市場高齢者協同生活施設  資金収支明細書</t>
    <phoneticPr fontId="3"/>
  </si>
  <si>
    <t>生活支援必要者に対する住居提供・確保事業_市場高齢者共同生活施設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</si>
</sst>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9">
    <xf numFmtId="0" fontId="0" fillId="0" borderId="0" xfId="0">
      <alignment vertical="center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>
      <alignment vertical="center" shrinkToFit="1"/>
    </xf>
    <xf numFmtId="0" fontId="1" fillId="0" borderId="0" xfId="0" applyFont="1" applyAlignment="1">
      <alignment horizontal="right" vertical="center" shrinkToFit="1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 applyProtection="1">
      <alignment horizontal="center" vertical="center" shrinkToFit="1"/>
      <protection locked="0"/>
    </xf>
    <xf numFmtId="0" fontId="4" fillId="0" borderId="0" xfId="0" applyFont="1" applyAlignment="1">
      <alignment horizontal="center" vertical="center" shrinkToFit="1"/>
    </xf>
    <xf numFmtId="0" fontId="5" fillId="0" borderId="0" xfId="0" applyFont="1">
      <alignment vertical="center"/>
    </xf>
    <xf numFmtId="0" fontId="7" fillId="0" borderId="1" xfId="1" applyFont="1" applyBorder="1" applyAlignment="1">
      <alignment horizontal="center" vertical="center" shrinkToFit="1"/>
    </xf>
    <xf numFmtId="0" fontId="7" fillId="0" borderId="2" xfId="1" applyFont="1" applyBorder="1" applyAlignment="1">
      <alignment horizontal="center" vertical="center" shrinkToFit="1"/>
    </xf>
    <xf numFmtId="0" fontId="7" fillId="0" borderId="3" xfId="1" applyFont="1" applyBorder="1" applyAlignment="1">
      <alignment horizontal="center" vertical="center" shrinkToFit="1"/>
    </xf>
    <xf numFmtId="0" fontId="7" fillId="0" borderId="4" xfId="1" applyFont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7" fillId="0" borderId="5" xfId="1" applyFont="1" applyBorder="1" applyAlignment="1">
      <alignment horizontal="center" vertical="center" shrinkToFit="1"/>
    </xf>
    <xf numFmtId="0" fontId="7" fillId="0" borderId="6" xfId="1" applyFont="1" applyBorder="1" applyAlignment="1">
      <alignment horizontal="center" vertical="center" shrinkToFit="1"/>
    </xf>
    <xf numFmtId="0" fontId="7" fillId="0" borderId="7" xfId="1" applyFont="1" applyBorder="1" applyAlignment="1">
      <alignment horizontal="center" vertical="center" shrinkToFit="1"/>
    </xf>
    <xf numFmtId="0" fontId="7" fillId="0" borderId="8" xfId="1" applyFont="1" applyBorder="1" applyAlignment="1">
      <alignment horizontal="center" vertical="center" shrinkToFit="1"/>
    </xf>
    <xf numFmtId="0" fontId="7" fillId="0" borderId="4" xfId="1" applyFont="1" applyBorder="1" applyAlignment="1">
      <alignment horizontal="center" vertical="center" wrapText="1" shrinkToFit="1"/>
    </xf>
    <xf numFmtId="0" fontId="7" fillId="0" borderId="9" xfId="1" applyFont="1" applyBorder="1" applyAlignment="1">
      <alignment horizontal="center" vertical="center" wrapText="1" shrinkToFit="1"/>
    </xf>
    <xf numFmtId="0" fontId="7" fillId="0" borderId="9" xfId="1" applyFont="1" applyBorder="1" applyAlignment="1">
      <alignment horizontal="center" vertical="center" shrinkToFit="1"/>
    </xf>
    <xf numFmtId="0" fontId="7" fillId="0" borderId="5" xfId="2" applyFont="1" applyBorder="1" applyAlignment="1">
      <alignment vertical="center" textRotation="255"/>
    </xf>
    <xf numFmtId="0" fontId="7" fillId="0" borderId="5" xfId="2" applyFont="1" applyBorder="1" applyAlignment="1">
      <alignment vertical="center" shrinkToFit="1"/>
    </xf>
    <xf numFmtId="176" fontId="9" fillId="0" borderId="5" xfId="2" applyNumberFormat="1" applyFont="1" applyBorder="1" applyAlignment="1" applyProtection="1">
      <alignment vertical="center" shrinkToFit="1"/>
      <protection locked="0"/>
    </xf>
    <xf numFmtId="0" fontId="7" fillId="0" borderId="10" xfId="2" applyFont="1" applyBorder="1" applyAlignment="1">
      <alignment vertical="center" textRotation="255"/>
    </xf>
    <xf numFmtId="0" fontId="7" fillId="0" borderId="10" xfId="2" applyFont="1" applyBorder="1" applyAlignment="1">
      <alignment vertical="center" shrinkToFit="1"/>
    </xf>
    <xf numFmtId="176" fontId="9" fillId="0" borderId="10" xfId="2" applyNumberFormat="1" applyFont="1" applyBorder="1" applyAlignment="1" applyProtection="1">
      <alignment vertical="center" shrinkToFit="1"/>
      <protection locked="0"/>
    </xf>
    <xf numFmtId="0" fontId="7" fillId="0" borderId="9" xfId="2" applyFont="1" applyBorder="1" applyAlignment="1">
      <alignment vertical="center" textRotation="255"/>
    </xf>
    <xf numFmtId="0" fontId="7" fillId="0" borderId="4" xfId="2" applyFont="1" applyBorder="1" applyAlignment="1">
      <alignment vertical="center" shrinkToFit="1"/>
    </xf>
    <xf numFmtId="176" fontId="9" fillId="0" borderId="4" xfId="2" applyNumberFormat="1" applyFont="1" applyBorder="1" applyAlignment="1" applyProtection="1">
      <alignment vertical="center" shrinkToFit="1"/>
      <protection locked="0"/>
    </xf>
    <xf numFmtId="0" fontId="7" fillId="0" borderId="11" xfId="2" applyFont="1" applyBorder="1" applyAlignment="1">
      <alignment vertical="center"/>
    </xf>
    <xf numFmtId="0" fontId="7" fillId="0" borderId="12" xfId="2" applyFont="1" applyBorder="1" applyAlignment="1">
      <alignment vertical="center" shrinkToFit="1"/>
    </xf>
    <xf numFmtId="176" fontId="9" fillId="0" borderId="12" xfId="2" applyNumberFormat="1" applyFont="1" applyBorder="1" applyAlignment="1" applyProtection="1">
      <alignment vertical="center" shrinkToFit="1"/>
      <protection locked="0"/>
    </xf>
    <xf numFmtId="0" fontId="7" fillId="0" borderId="13" xfId="2" applyFont="1" applyBorder="1" applyAlignment="1">
      <alignment vertical="center"/>
    </xf>
    <xf numFmtId="0" fontId="7" fillId="0" borderId="10" xfId="2" applyFont="1" applyBorder="1" applyAlignment="1">
      <alignment vertical="top" shrinkToFit="1"/>
    </xf>
    <xf numFmtId="176" fontId="9" fillId="0" borderId="10" xfId="2" applyNumberFormat="1" applyFont="1" applyBorder="1" applyAlignment="1" applyProtection="1">
      <alignment vertical="top" shrinkToFit="1"/>
      <protection locked="0"/>
    </xf>
    <xf numFmtId="0" fontId="7" fillId="0" borderId="10" xfId="2" applyFont="1" applyBorder="1" applyAlignment="1">
      <alignment horizontal="left" vertical="top" shrinkToFit="1"/>
    </xf>
    <xf numFmtId="0" fontId="7" fillId="0" borderId="4" xfId="2" applyFont="1" applyBorder="1" applyAlignment="1">
      <alignment vertical="top" shrinkToFit="1"/>
    </xf>
    <xf numFmtId="176" fontId="9" fillId="0" borderId="4" xfId="2" applyNumberFormat="1" applyFont="1" applyBorder="1" applyAlignment="1" applyProtection="1">
      <alignment vertical="top" shrinkToFit="1"/>
      <protection locked="0"/>
    </xf>
    <xf numFmtId="0" fontId="7" fillId="0" borderId="4" xfId="1" applyFont="1" applyBorder="1" applyAlignment="1">
      <alignment horizontal="center" vertical="center" shrinkToFit="1"/>
    </xf>
  </cellXfs>
  <cellStyles count="3">
    <cellStyle name="標準" xfId="0" builtinId="0"/>
    <cellStyle name="標準 2" xfId="2" xr:uid="{D65DBFB4-2AFC-4C5E-B3FA-E57D8E7A57C0}"/>
    <cellStyle name="標準 3" xfId="1" xr:uid="{2B7FC29A-09CE-4FEE-9BF2-3ED902CF0A7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DCD667-0C5B-46CD-9969-12ED89E19DFD}">
  <sheetPr>
    <pageSetUpPr fitToPage="1"/>
  </sheetPr>
  <dimension ref="B1:L255"/>
  <sheetViews>
    <sheetView showGridLines="0" workbookViewId="0"/>
  </sheetViews>
  <sheetFormatPr defaultRowHeight="18.75" x14ac:dyDescent="0.4"/>
  <cols>
    <col min="1" max="3" width="2.875" customWidth="1"/>
    <col min="4" max="4" width="44.375" customWidth="1"/>
    <col min="5" max="12" width="20.75" customWidth="1"/>
  </cols>
  <sheetData>
    <row r="1" spans="2:12" ht="21" x14ac:dyDescent="0.4">
      <c r="B1" s="1"/>
      <c r="C1" s="1"/>
      <c r="D1" s="1"/>
      <c r="E1" s="1"/>
      <c r="F1" s="1"/>
      <c r="G1" s="1"/>
      <c r="H1" s="1"/>
      <c r="I1" s="1"/>
      <c r="K1" s="2"/>
      <c r="L1" s="3" t="s">
        <v>0</v>
      </c>
    </row>
    <row r="2" spans="2:12" ht="21" x14ac:dyDescent="0.4">
      <c r="B2" s="4" t="s">
        <v>1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 ht="21" x14ac:dyDescent="0.4">
      <c r="B3" s="5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</row>
    <row r="4" spans="2:12" x14ac:dyDescent="0.4">
      <c r="B4" s="6"/>
      <c r="C4" s="6"/>
      <c r="D4" s="6"/>
      <c r="E4" s="6"/>
      <c r="F4" s="6"/>
      <c r="G4" s="6"/>
      <c r="H4" s="6"/>
      <c r="I4" s="6"/>
      <c r="J4" s="7"/>
      <c r="K4" s="7"/>
      <c r="L4" s="6" t="s">
        <v>3</v>
      </c>
    </row>
    <row r="5" spans="2:12" x14ac:dyDescent="0.4">
      <c r="B5" s="8" t="s">
        <v>4</v>
      </c>
      <c r="C5" s="9"/>
      <c r="D5" s="10"/>
      <c r="E5" s="11" t="s">
        <v>5</v>
      </c>
      <c r="F5" s="12"/>
      <c r="G5" s="12"/>
      <c r="H5" s="12"/>
      <c r="I5" s="12"/>
      <c r="J5" s="13" t="s">
        <v>6</v>
      </c>
      <c r="K5" s="13" t="s">
        <v>7</v>
      </c>
      <c r="L5" s="13" t="s">
        <v>8</v>
      </c>
    </row>
    <row r="6" spans="2:12" ht="99.75" x14ac:dyDescent="0.4">
      <c r="B6" s="14"/>
      <c r="C6" s="15"/>
      <c r="D6" s="16"/>
      <c r="E6" s="17" t="s">
        <v>9</v>
      </c>
      <c r="F6" s="18" t="s">
        <v>10</v>
      </c>
      <c r="G6" s="18" t="s">
        <v>11</v>
      </c>
      <c r="H6" s="18" t="s">
        <v>12</v>
      </c>
      <c r="I6" s="18" t="s">
        <v>13</v>
      </c>
      <c r="J6" s="19"/>
      <c r="K6" s="19"/>
      <c r="L6" s="19"/>
    </row>
    <row r="7" spans="2:12" x14ac:dyDescent="0.4">
      <c r="B7" s="20" t="s">
        <v>14</v>
      </c>
      <c r="C7" s="20" t="s">
        <v>15</v>
      </c>
      <c r="D7" s="21" t="s">
        <v>16</v>
      </c>
      <c r="E7" s="22">
        <f>+E8+E12+E19+E26+E29+E33+E46+E56</f>
        <v>0</v>
      </c>
      <c r="F7" s="22">
        <f>+F8+F12+F19+F26+F29+F33+F46+F56</f>
        <v>289115656</v>
      </c>
      <c r="G7" s="22">
        <f>+G8+G12+G19+G26+G29+G33+G46+G56</f>
        <v>36839410</v>
      </c>
      <c r="H7" s="22">
        <f>+H8+H12+H19+H26+H29+H33+H46+H56</f>
        <v>25303174</v>
      </c>
      <c r="I7" s="22">
        <f>+I8+I12+I19+I26+I29+I33+I46+I56</f>
        <v>12185740</v>
      </c>
      <c r="J7" s="22">
        <f>+E7+F7+G7+H7+I7</f>
        <v>363443980</v>
      </c>
      <c r="K7" s="22">
        <f>+K8+K12+K19+K26+K29+K33+K46+K56</f>
        <v>0</v>
      </c>
      <c r="L7" s="22">
        <f>J7-ABS(K7)</f>
        <v>363443980</v>
      </c>
    </row>
    <row r="8" spans="2:12" x14ac:dyDescent="0.4">
      <c r="B8" s="23"/>
      <c r="C8" s="23"/>
      <c r="D8" s="24" t="s">
        <v>17</v>
      </c>
      <c r="E8" s="25">
        <f>+E9+E10+E11</f>
        <v>0</v>
      </c>
      <c r="F8" s="25">
        <f>+F9+F10+F11</f>
        <v>227752125</v>
      </c>
      <c r="G8" s="25">
        <f>+G9+G10+G11</f>
        <v>0</v>
      </c>
      <c r="H8" s="25">
        <f>+H9+H10+H11</f>
        <v>0</v>
      </c>
      <c r="I8" s="25">
        <f>+I9+I10+I11</f>
        <v>0</v>
      </c>
      <c r="J8" s="25">
        <f t="shared" ref="J8:J71" si="0">+E8+F8+G8+H8+I8</f>
        <v>227752125</v>
      </c>
      <c r="K8" s="25">
        <f>+K9+K10+K11</f>
        <v>0</v>
      </c>
      <c r="L8" s="25">
        <f t="shared" ref="L8:L71" si="1">J8-ABS(K8)</f>
        <v>227752125</v>
      </c>
    </row>
    <row r="9" spans="2:12" x14ac:dyDescent="0.4">
      <c r="B9" s="23"/>
      <c r="C9" s="23"/>
      <c r="D9" s="24" t="s">
        <v>18</v>
      </c>
      <c r="E9" s="25"/>
      <c r="F9" s="25">
        <v>204436018</v>
      </c>
      <c r="G9" s="25"/>
      <c r="H9" s="25"/>
      <c r="I9" s="25"/>
      <c r="J9" s="25">
        <f t="shared" si="0"/>
        <v>204436018</v>
      </c>
      <c r="K9" s="25"/>
      <c r="L9" s="25">
        <f t="shared" si="1"/>
        <v>204436018</v>
      </c>
    </row>
    <row r="10" spans="2:12" x14ac:dyDescent="0.4">
      <c r="B10" s="23"/>
      <c r="C10" s="23"/>
      <c r="D10" s="24" t="s">
        <v>19</v>
      </c>
      <c r="E10" s="25"/>
      <c r="F10" s="25">
        <v>744287</v>
      </c>
      <c r="G10" s="25"/>
      <c r="H10" s="25"/>
      <c r="I10" s="25"/>
      <c r="J10" s="25">
        <f t="shared" si="0"/>
        <v>744287</v>
      </c>
      <c r="K10" s="25"/>
      <c r="L10" s="25">
        <f t="shared" si="1"/>
        <v>744287</v>
      </c>
    </row>
    <row r="11" spans="2:12" x14ac:dyDescent="0.4">
      <c r="B11" s="23"/>
      <c r="C11" s="23"/>
      <c r="D11" s="24" t="s">
        <v>20</v>
      </c>
      <c r="E11" s="25"/>
      <c r="F11" s="25">
        <v>22571820</v>
      </c>
      <c r="G11" s="25"/>
      <c r="H11" s="25"/>
      <c r="I11" s="25"/>
      <c r="J11" s="25">
        <f t="shared" si="0"/>
        <v>22571820</v>
      </c>
      <c r="K11" s="25"/>
      <c r="L11" s="25">
        <f t="shared" si="1"/>
        <v>22571820</v>
      </c>
    </row>
    <row r="12" spans="2:12" x14ac:dyDescent="0.4">
      <c r="B12" s="23"/>
      <c r="C12" s="23"/>
      <c r="D12" s="24" t="s">
        <v>21</v>
      </c>
      <c r="E12" s="25">
        <f>+E13+E14+E15+E16+E17+E18</f>
        <v>0</v>
      </c>
      <c r="F12" s="25">
        <f>+F13+F14+F15+F16+F17+F18</f>
        <v>0</v>
      </c>
      <c r="G12" s="25">
        <f>+G13+G14+G15+G16+G17+G18</f>
        <v>30958200</v>
      </c>
      <c r="H12" s="25">
        <f>+H13+H14+H15+H16+H17+H18</f>
        <v>19690409</v>
      </c>
      <c r="I12" s="25">
        <f>+I13+I14+I15+I16+I17+I18</f>
        <v>0</v>
      </c>
      <c r="J12" s="25">
        <f t="shared" si="0"/>
        <v>50648609</v>
      </c>
      <c r="K12" s="25">
        <f>+K13+K14+K15+K16+K17+K18</f>
        <v>0</v>
      </c>
      <c r="L12" s="25">
        <f t="shared" si="1"/>
        <v>50648609</v>
      </c>
    </row>
    <row r="13" spans="2:12" x14ac:dyDescent="0.4">
      <c r="B13" s="23"/>
      <c r="C13" s="23"/>
      <c r="D13" s="24" t="s">
        <v>18</v>
      </c>
      <c r="E13" s="25"/>
      <c r="F13" s="25"/>
      <c r="G13" s="25">
        <v>27850726</v>
      </c>
      <c r="H13" s="25">
        <v>17482797</v>
      </c>
      <c r="I13" s="25"/>
      <c r="J13" s="25">
        <f t="shared" si="0"/>
        <v>45333523</v>
      </c>
      <c r="K13" s="25"/>
      <c r="L13" s="25">
        <f t="shared" si="1"/>
        <v>45333523</v>
      </c>
    </row>
    <row r="14" spans="2:12" x14ac:dyDescent="0.4">
      <c r="B14" s="23"/>
      <c r="C14" s="23"/>
      <c r="D14" s="24" t="s">
        <v>22</v>
      </c>
      <c r="E14" s="25"/>
      <c r="F14" s="25"/>
      <c r="G14" s="25"/>
      <c r="H14" s="25">
        <v>202284</v>
      </c>
      <c r="I14" s="25"/>
      <c r="J14" s="25">
        <f t="shared" si="0"/>
        <v>202284</v>
      </c>
      <c r="K14" s="25"/>
      <c r="L14" s="25">
        <f t="shared" si="1"/>
        <v>202284</v>
      </c>
    </row>
    <row r="15" spans="2:12" x14ac:dyDescent="0.4">
      <c r="B15" s="23"/>
      <c r="C15" s="23"/>
      <c r="D15" s="24" t="s">
        <v>23</v>
      </c>
      <c r="E15" s="25"/>
      <c r="F15" s="25"/>
      <c r="G15" s="25"/>
      <c r="H15" s="25"/>
      <c r="I15" s="25"/>
      <c r="J15" s="25">
        <f t="shared" si="0"/>
        <v>0</v>
      </c>
      <c r="K15" s="25"/>
      <c r="L15" s="25">
        <f t="shared" si="1"/>
        <v>0</v>
      </c>
    </row>
    <row r="16" spans="2:12" x14ac:dyDescent="0.4">
      <c r="B16" s="23"/>
      <c r="C16" s="23"/>
      <c r="D16" s="24" t="s">
        <v>24</v>
      </c>
      <c r="E16" s="25"/>
      <c r="F16" s="25"/>
      <c r="G16" s="25">
        <v>3107474</v>
      </c>
      <c r="H16" s="25">
        <v>1982852</v>
      </c>
      <c r="I16" s="25"/>
      <c r="J16" s="25">
        <f t="shared" si="0"/>
        <v>5090326</v>
      </c>
      <c r="K16" s="25"/>
      <c r="L16" s="25">
        <f t="shared" si="1"/>
        <v>5090326</v>
      </c>
    </row>
    <row r="17" spans="2:12" x14ac:dyDescent="0.4">
      <c r="B17" s="23"/>
      <c r="C17" s="23"/>
      <c r="D17" s="24" t="s">
        <v>25</v>
      </c>
      <c r="E17" s="25"/>
      <c r="F17" s="25"/>
      <c r="G17" s="25"/>
      <c r="H17" s="25">
        <v>2197</v>
      </c>
      <c r="I17" s="25"/>
      <c r="J17" s="25">
        <f t="shared" si="0"/>
        <v>2197</v>
      </c>
      <c r="K17" s="25"/>
      <c r="L17" s="25">
        <f t="shared" si="1"/>
        <v>2197</v>
      </c>
    </row>
    <row r="18" spans="2:12" x14ac:dyDescent="0.4">
      <c r="B18" s="23"/>
      <c r="C18" s="23"/>
      <c r="D18" s="24" t="s">
        <v>26</v>
      </c>
      <c r="E18" s="25"/>
      <c r="F18" s="25"/>
      <c r="G18" s="25"/>
      <c r="H18" s="25">
        <v>20279</v>
      </c>
      <c r="I18" s="25"/>
      <c r="J18" s="25">
        <f t="shared" si="0"/>
        <v>20279</v>
      </c>
      <c r="K18" s="25"/>
      <c r="L18" s="25">
        <f t="shared" si="1"/>
        <v>20279</v>
      </c>
    </row>
    <row r="19" spans="2:12" x14ac:dyDescent="0.4">
      <c r="B19" s="23"/>
      <c r="C19" s="23"/>
      <c r="D19" s="24" t="s">
        <v>27</v>
      </c>
      <c r="E19" s="25">
        <f>+E20+E21+E22+E23+E24+E25</f>
        <v>0</v>
      </c>
      <c r="F19" s="25">
        <f>+F20+F21+F22+F23+F24+F25</f>
        <v>0</v>
      </c>
      <c r="G19" s="25">
        <f>+G20+G21+G22+G23+G24+G25</f>
        <v>0</v>
      </c>
      <c r="H19" s="25">
        <f>+H20+H21+H22+H23+H24+H25</f>
        <v>0</v>
      </c>
      <c r="I19" s="25">
        <f>+I20+I21+I22+I23+I24+I25</f>
        <v>0</v>
      </c>
      <c r="J19" s="25">
        <f t="shared" si="0"/>
        <v>0</v>
      </c>
      <c r="K19" s="25">
        <f>+K20+K21+K22+K23+K24+K25</f>
        <v>0</v>
      </c>
      <c r="L19" s="25">
        <f t="shared" si="1"/>
        <v>0</v>
      </c>
    </row>
    <row r="20" spans="2:12" x14ac:dyDescent="0.4">
      <c r="B20" s="23"/>
      <c r="C20" s="23"/>
      <c r="D20" s="24" t="s">
        <v>18</v>
      </c>
      <c r="E20" s="25"/>
      <c r="F20" s="25"/>
      <c r="G20" s="25"/>
      <c r="H20" s="25"/>
      <c r="I20" s="25"/>
      <c r="J20" s="25">
        <f t="shared" si="0"/>
        <v>0</v>
      </c>
      <c r="K20" s="25"/>
      <c r="L20" s="25">
        <f t="shared" si="1"/>
        <v>0</v>
      </c>
    </row>
    <row r="21" spans="2:12" x14ac:dyDescent="0.4">
      <c r="B21" s="23"/>
      <c r="C21" s="23"/>
      <c r="D21" s="24" t="s">
        <v>22</v>
      </c>
      <c r="E21" s="25"/>
      <c r="F21" s="25"/>
      <c r="G21" s="25"/>
      <c r="H21" s="25"/>
      <c r="I21" s="25"/>
      <c r="J21" s="25">
        <f t="shared" si="0"/>
        <v>0</v>
      </c>
      <c r="K21" s="25"/>
      <c r="L21" s="25">
        <f t="shared" si="1"/>
        <v>0</v>
      </c>
    </row>
    <row r="22" spans="2:12" x14ac:dyDescent="0.4">
      <c r="B22" s="23"/>
      <c r="C22" s="23"/>
      <c r="D22" s="24" t="s">
        <v>23</v>
      </c>
      <c r="E22" s="25"/>
      <c r="F22" s="25"/>
      <c r="G22" s="25"/>
      <c r="H22" s="25"/>
      <c r="I22" s="25"/>
      <c r="J22" s="25">
        <f t="shared" si="0"/>
        <v>0</v>
      </c>
      <c r="K22" s="25"/>
      <c r="L22" s="25">
        <f t="shared" si="1"/>
        <v>0</v>
      </c>
    </row>
    <row r="23" spans="2:12" x14ac:dyDescent="0.4">
      <c r="B23" s="23"/>
      <c r="C23" s="23"/>
      <c r="D23" s="24" t="s">
        <v>24</v>
      </c>
      <c r="E23" s="25"/>
      <c r="F23" s="25"/>
      <c r="G23" s="25"/>
      <c r="H23" s="25"/>
      <c r="I23" s="25"/>
      <c r="J23" s="25">
        <f t="shared" si="0"/>
        <v>0</v>
      </c>
      <c r="K23" s="25"/>
      <c r="L23" s="25">
        <f t="shared" si="1"/>
        <v>0</v>
      </c>
    </row>
    <row r="24" spans="2:12" x14ac:dyDescent="0.4">
      <c r="B24" s="23"/>
      <c r="C24" s="23"/>
      <c r="D24" s="24" t="s">
        <v>25</v>
      </c>
      <c r="E24" s="25"/>
      <c r="F24" s="25"/>
      <c r="G24" s="25"/>
      <c r="H24" s="25"/>
      <c r="I24" s="25"/>
      <c r="J24" s="25">
        <f t="shared" si="0"/>
        <v>0</v>
      </c>
      <c r="K24" s="25"/>
      <c r="L24" s="25">
        <f t="shared" si="1"/>
        <v>0</v>
      </c>
    </row>
    <row r="25" spans="2:12" x14ac:dyDescent="0.4">
      <c r="B25" s="23"/>
      <c r="C25" s="23"/>
      <c r="D25" s="24" t="s">
        <v>26</v>
      </c>
      <c r="E25" s="25"/>
      <c r="F25" s="25"/>
      <c r="G25" s="25"/>
      <c r="H25" s="25"/>
      <c r="I25" s="25"/>
      <c r="J25" s="25">
        <f t="shared" si="0"/>
        <v>0</v>
      </c>
      <c r="K25" s="25"/>
      <c r="L25" s="25">
        <f t="shared" si="1"/>
        <v>0</v>
      </c>
    </row>
    <row r="26" spans="2:12" x14ac:dyDescent="0.4">
      <c r="B26" s="23"/>
      <c r="C26" s="23"/>
      <c r="D26" s="24" t="s">
        <v>28</v>
      </c>
      <c r="E26" s="25">
        <f>+E27+E28</f>
        <v>0</v>
      </c>
      <c r="F26" s="25">
        <f>+F27+F28</f>
        <v>0</v>
      </c>
      <c r="G26" s="25">
        <f>+G27+G28</f>
        <v>0</v>
      </c>
      <c r="H26" s="25">
        <f>+H27+H28</f>
        <v>0</v>
      </c>
      <c r="I26" s="25">
        <f>+I27+I28</f>
        <v>11623720</v>
      </c>
      <c r="J26" s="25">
        <f t="shared" si="0"/>
        <v>11623720</v>
      </c>
      <c r="K26" s="25">
        <f>+K27+K28</f>
        <v>0</v>
      </c>
      <c r="L26" s="25">
        <f t="shared" si="1"/>
        <v>11623720</v>
      </c>
    </row>
    <row r="27" spans="2:12" x14ac:dyDescent="0.4">
      <c r="B27" s="23"/>
      <c r="C27" s="23"/>
      <c r="D27" s="24" t="s">
        <v>29</v>
      </c>
      <c r="E27" s="25"/>
      <c r="F27" s="25"/>
      <c r="G27" s="25"/>
      <c r="H27" s="25"/>
      <c r="I27" s="25">
        <v>11398320</v>
      </c>
      <c r="J27" s="25">
        <f t="shared" si="0"/>
        <v>11398320</v>
      </c>
      <c r="K27" s="25"/>
      <c r="L27" s="25">
        <f t="shared" si="1"/>
        <v>11398320</v>
      </c>
    </row>
    <row r="28" spans="2:12" x14ac:dyDescent="0.4">
      <c r="B28" s="23"/>
      <c r="C28" s="23"/>
      <c r="D28" s="24" t="s">
        <v>30</v>
      </c>
      <c r="E28" s="25"/>
      <c r="F28" s="25"/>
      <c r="G28" s="25"/>
      <c r="H28" s="25"/>
      <c r="I28" s="25">
        <v>225400</v>
      </c>
      <c r="J28" s="25">
        <f t="shared" si="0"/>
        <v>225400</v>
      </c>
      <c r="K28" s="25"/>
      <c r="L28" s="25">
        <f t="shared" si="1"/>
        <v>225400</v>
      </c>
    </row>
    <row r="29" spans="2:12" x14ac:dyDescent="0.4">
      <c r="B29" s="23"/>
      <c r="C29" s="23"/>
      <c r="D29" s="24" t="s">
        <v>31</v>
      </c>
      <c r="E29" s="25">
        <f>+E30+E31+E32</f>
        <v>0</v>
      </c>
      <c r="F29" s="25">
        <f>+F30+F31+F32</f>
        <v>0</v>
      </c>
      <c r="G29" s="25">
        <f>+G30+G31+G32</f>
        <v>3052750</v>
      </c>
      <c r="H29" s="25">
        <f>+H30+H31+H32</f>
        <v>0</v>
      </c>
      <c r="I29" s="25">
        <f>+I30+I31+I32</f>
        <v>0</v>
      </c>
      <c r="J29" s="25">
        <f t="shared" si="0"/>
        <v>3052750</v>
      </c>
      <c r="K29" s="25">
        <f>+K30+K31+K32</f>
        <v>0</v>
      </c>
      <c r="L29" s="25">
        <f t="shared" si="1"/>
        <v>3052750</v>
      </c>
    </row>
    <row r="30" spans="2:12" x14ac:dyDescent="0.4">
      <c r="B30" s="23"/>
      <c r="C30" s="23"/>
      <c r="D30" s="24" t="s">
        <v>32</v>
      </c>
      <c r="E30" s="25"/>
      <c r="F30" s="25"/>
      <c r="G30" s="25">
        <v>2749275</v>
      </c>
      <c r="H30" s="25"/>
      <c r="I30" s="25"/>
      <c r="J30" s="25">
        <f t="shared" si="0"/>
        <v>2749275</v>
      </c>
      <c r="K30" s="25"/>
      <c r="L30" s="25">
        <f t="shared" si="1"/>
        <v>2749275</v>
      </c>
    </row>
    <row r="31" spans="2:12" x14ac:dyDescent="0.4">
      <c r="B31" s="23"/>
      <c r="C31" s="23"/>
      <c r="D31" s="24" t="s">
        <v>33</v>
      </c>
      <c r="E31" s="25"/>
      <c r="F31" s="25"/>
      <c r="G31" s="25"/>
      <c r="H31" s="25"/>
      <c r="I31" s="25"/>
      <c r="J31" s="25">
        <f t="shared" si="0"/>
        <v>0</v>
      </c>
      <c r="K31" s="25"/>
      <c r="L31" s="25">
        <f t="shared" si="1"/>
        <v>0</v>
      </c>
    </row>
    <row r="32" spans="2:12" x14ac:dyDescent="0.4">
      <c r="B32" s="23"/>
      <c r="C32" s="23"/>
      <c r="D32" s="24" t="s">
        <v>34</v>
      </c>
      <c r="E32" s="25"/>
      <c r="F32" s="25"/>
      <c r="G32" s="25">
        <v>303475</v>
      </c>
      <c r="H32" s="25"/>
      <c r="I32" s="25"/>
      <c r="J32" s="25">
        <f t="shared" si="0"/>
        <v>303475</v>
      </c>
      <c r="K32" s="25"/>
      <c r="L32" s="25">
        <f t="shared" si="1"/>
        <v>303475</v>
      </c>
    </row>
    <row r="33" spans="2:12" x14ac:dyDescent="0.4">
      <c r="B33" s="23"/>
      <c r="C33" s="23"/>
      <c r="D33" s="24" t="s">
        <v>35</v>
      </c>
      <c r="E33" s="25">
        <f>+E34+E35+E36+E37+E38+E39+E40+E41+E42+E43+E44+E45</f>
        <v>0</v>
      </c>
      <c r="F33" s="25">
        <f>+F34+F35+F36+F37+F38+F39+F40+F41+F42+F43+F44+F45</f>
        <v>52915841</v>
      </c>
      <c r="G33" s="25">
        <f>+G34+G35+G36+G37+G38+G39+G40+G41+G42+G43+G44+G45</f>
        <v>2528460</v>
      </c>
      <c r="H33" s="25">
        <f>+H34+H35+H36+H37+H38+H39+H40+H41+H42+H43+H44+H45</f>
        <v>5512765</v>
      </c>
      <c r="I33" s="25">
        <f>+I34+I35+I36+I37+I38+I39+I40+I41+I42+I43+I44+I45</f>
        <v>0</v>
      </c>
      <c r="J33" s="25">
        <f t="shared" si="0"/>
        <v>60957066</v>
      </c>
      <c r="K33" s="25">
        <f>+K34+K35+K36+K37+K38+K39+K40+K41+K42+K43+K44+K45</f>
        <v>0</v>
      </c>
      <c r="L33" s="25">
        <f t="shared" si="1"/>
        <v>60957066</v>
      </c>
    </row>
    <row r="34" spans="2:12" x14ac:dyDescent="0.4">
      <c r="B34" s="23"/>
      <c r="C34" s="23"/>
      <c r="D34" s="24" t="s">
        <v>36</v>
      </c>
      <c r="E34" s="25"/>
      <c r="F34" s="25"/>
      <c r="G34" s="25"/>
      <c r="H34" s="25"/>
      <c r="I34" s="25"/>
      <c r="J34" s="25">
        <f t="shared" si="0"/>
        <v>0</v>
      </c>
      <c r="K34" s="25"/>
      <c r="L34" s="25">
        <f t="shared" si="1"/>
        <v>0</v>
      </c>
    </row>
    <row r="35" spans="2:12" x14ac:dyDescent="0.4">
      <c r="B35" s="23"/>
      <c r="C35" s="23"/>
      <c r="D35" s="24" t="s">
        <v>37</v>
      </c>
      <c r="E35" s="25"/>
      <c r="F35" s="25"/>
      <c r="G35" s="25">
        <v>98000</v>
      </c>
      <c r="H35" s="25">
        <v>255810</v>
      </c>
      <c r="I35" s="25"/>
      <c r="J35" s="25">
        <f t="shared" si="0"/>
        <v>353810</v>
      </c>
      <c r="K35" s="25"/>
      <c r="L35" s="25">
        <f t="shared" si="1"/>
        <v>353810</v>
      </c>
    </row>
    <row r="36" spans="2:12" x14ac:dyDescent="0.4">
      <c r="B36" s="23"/>
      <c r="C36" s="23"/>
      <c r="D36" s="24" t="s">
        <v>38</v>
      </c>
      <c r="E36" s="25"/>
      <c r="F36" s="25"/>
      <c r="G36" s="25"/>
      <c r="H36" s="25"/>
      <c r="I36" s="25"/>
      <c r="J36" s="25">
        <f t="shared" si="0"/>
        <v>0</v>
      </c>
      <c r="K36" s="25"/>
      <c r="L36" s="25">
        <f t="shared" si="1"/>
        <v>0</v>
      </c>
    </row>
    <row r="37" spans="2:12" x14ac:dyDescent="0.4">
      <c r="B37" s="23"/>
      <c r="C37" s="23"/>
      <c r="D37" s="24" t="s">
        <v>39</v>
      </c>
      <c r="E37" s="25"/>
      <c r="F37" s="25">
        <v>2874306</v>
      </c>
      <c r="G37" s="25"/>
      <c r="H37" s="25"/>
      <c r="I37" s="25"/>
      <c r="J37" s="25">
        <f t="shared" si="0"/>
        <v>2874306</v>
      </c>
      <c r="K37" s="25"/>
      <c r="L37" s="25">
        <f t="shared" si="1"/>
        <v>2874306</v>
      </c>
    </row>
    <row r="38" spans="2:12" x14ac:dyDescent="0.4">
      <c r="B38" s="23"/>
      <c r="C38" s="23"/>
      <c r="D38" s="24" t="s">
        <v>40</v>
      </c>
      <c r="E38" s="25"/>
      <c r="F38" s="25">
        <v>21426095</v>
      </c>
      <c r="G38" s="25">
        <v>2300500</v>
      </c>
      <c r="H38" s="25">
        <v>2627085</v>
      </c>
      <c r="I38" s="25"/>
      <c r="J38" s="25">
        <f t="shared" si="0"/>
        <v>26353680</v>
      </c>
      <c r="K38" s="25"/>
      <c r="L38" s="25">
        <f t="shared" si="1"/>
        <v>26353680</v>
      </c>
    </row>
    <row r="39" spans="2:12" x14ac:dyDescent="0.4">
      <c r="B39" s="23"/>
      <c r="C39" s="23"/>
      <c r="D39" s="24" t="s">
        <v>41</v>
      </c>
      <c r="E39" s="25"/>
      <c r="F39" s="25">
        <v>10478030</v>
      </c>
      <c r="G39" s="25"/>
      <c r="H39" s="25">
        <v>624650</v>
      </c>
      <c r="I39" s="25"/>
      <c r="J39" s="25">
        <f t="shared" si="0"/>
        <v>11102680</v>
      </c>
      <c r="K39" s="25"/>
      <c r="L39" s="25">
        <f t="shared" si="1"/>
        <v>11102680</v>
      </c>
    </row>
    <row r="40" spans="2:12" x14ac:dyDescent="0.4">
      <c r="B40" s="23"/>
      <c r="C40" s="23"/>
      <c r="D40" s="24" t="s">
        <v>42</v>
      </c>
      <c r="E40" s="25"/>
      <c r="F40" s="25"/>
      <c r="G40" s="25"/>
      <c r="H40" s="25"/>
      <c r="I40" s="25"/>
      <c r="J40" s="25">
        <f t="shared" si="0"/>
        <v>0</v>
      </c>
      <c r="K40" s="25"/>
      <c r="L40" s="25">
        <f t="shared" si="1"/>
        <v>0</v>
      </c>
    </row>
    <row r="41" spans="2:12" x14ac:dyDescent="0.4">
      <c r="B41" s="23"/>
      <c r="C41" s="23"/>
      <c r="D41" s="24" t="s">
        <v>43</v>
      </c>
      <c r="E41" s="25"/>
      <c r="F41" s="25">
        <v>13731750</v>
      </c>
      <c r="G41" s="25"/>
      <c r="H41" s="25">
        <v>1478370</v>
      </c>
      <c r="I41" s="25"/>
      <c r="J41" s="25">
        <f t="shared" si="0"/>
        <v>15210120</v>
      </c>
      <c r="K41" s="25"/>
      <c r="L41" s="25">
        <f t="shared" si="1"/>
        <v>15210120</v>
      </c>
    </row>
    <row r="42" spans="2:12" x14ac:dyDescent="0.4">
      <c r="B42" s="23"/>
      <c r="C42" s="23"/>
      <c r="D42" s="24" t="s">
        <v>44</v>
      </c>
      <c r="E42" s="25"/>
      <c r="F42" s="25">
        <v>4078060</v>
      </c>
      <c r="G42" s="25"/>
      <c r="H42" s="25">
        <v>526850</v>
      </c>
      <c r="I42" s="25"/>
      <c r="J42" s="25">
        <f t="shared" si="0"/>
        <v>4604910</v>
      </c>
      <c r="K42" s="25"/>
      <c r="L42" s="25">
        <f t="shared" si="1"/>
        <v>4604910</v>
      </c>
    </row>
    <row r="43" spans="2:12" x14ac:dyDescent="0.4">
      <c r="B43" s="23"/>
      <c r="C43" s="23"/>
      <c r="D43" s="24" t="s">
        <v>45</v>
      </c>
      <c r="E43" s="25"/>
      <c r="F43" s="25"/>
      <c r="G43" s="25"/>
      <c r="H43" s="25"/>
      <c r="I43" s="25"/>
      <c r="J43" s="25">
        <f t="shared" si="0"/>
        <v>0</v>
      </c>
      <c r="K43" s="25"/>
      <c r="L43" s="25">
        <f t="shared" si="1"/>
        <v>0</v>
      </c>
    </row>
    <row r="44" spans="2:12" x14ac:dyDescent="0.4">
      <c r="B44" s="23"/>
      <c r="C44" s="23"/>
      <c r="D44" s="24" t="s">
        <v>46</v>
      </c>
      <c r="E44" s="25"/>
      <c r="F44" s="25"/>
      <c r="G44" s="25"/>
      <c r="H44" s="25"/>
      <c r="I44" s="25"/>
      <c r="J44" s="25">
        <f t="shared" si="0"/>
        <v>0</v>
      </c>
      <c r="K44" s="25"/>
      <c r="L44" s="25">
        <f t="shared" si="1"/>
        <v>0</v>
      </c>
    </row>
    <row r="45" spans="2:12" x14ac:dyDescent="0.4">
      <c r="B45" s="23"/>
      <c r="C45" s="23"/>
      <c r="D45" s="24" t="s">
        <v>47</v>
      </c>
      <c r="E45" s="25"/>
      <c r="F45" s="25">
        <v>327600</v>
      </c>
      <c r="G45" s="25">
        <v>129960</v>
      </c>
      <c r="H45" s="25"/>
      <c r="I45" s="25"/>
      <c r="J45" s="25">
        <f t="shared" si="0"/>
        <v>457560</v>
      </c>
      <c r="K45" s="25"/>
      <c r="L45" s="25">
        <f t="shared" si="1"/>
        <v>457560</v>
      </c>
    </row>
    <row r="46" spans="2:12" x14ac:dyDescent="0.4">
      <c r="B46" s="23"/>
      <c r="C46" s="23"/>
      <c r="D46" s="24" t="s">
        <v>48</v>
      </c>
      <c r="E46" s="25">
        <f>+E47+E48+E49+E50+E51+E52+E53+E54+E55</f>
        <v>0</v>
      </c>
      <c r="F46" s="25">
        <f>+F47+F48+F49+F50+F51+F52+F53+F54+F55</f>
        <v>8447690</v>
      </c>
      <c r="G46" s="25">
        <f>+G47+G48+G49+G50+G51+G52+G53+G54+G55</f>
        <v>300000</v>
      </c>
      <c r="H46" s="25">
        <f>+H47+H48+H49+H50+H51+H52+H53+H54+H55</f>
        <v>100000</v>
      </c>
      <c r="I46" s="25">
        <f>+I47+I48+I49+I50+I51+I52+I53+I54+I55</f>
        <v>562020</v>
      </c>
      <c r="J46" s="25">
        <f t="shared" si="0"/>
        <v>9409710</v>
      </c>
      <c r="K46" s="25">
        <f>+K47+K48+K49+K50+K51+K52+K53+K54+K55</f>
        <v>0</v>
      </c>
      <c r="L46" s="25">
        <f t="shared" si="1"/>
        <v>9409710</v>
      </c>
    </row>
    <row r="47" spans="2:12" x14ac:dyDescent="0.4">
      <c r="B47" s="23"/>
      <c r="C47" s="23"/>
      <c r="D47" s="24" t="s">
        <v>49</v>
      </c>
      <c r="E47" s="25"/>
      <c r="F47" s="25"/>
      <c r="G47" s="25"/>
      <c r="H47" s="25"/>
      <c r="I47" s="25"/>
      <c r="J47" s="25">
        <f t="shared" si="0"/>
        <v>0</v>
      </c>
      <c r="K47" s="25"/>
      <c r="L47" s="25">
        <f t="shared" si="1"/>
        <v>0</v>
      </c>
    </row>
    <row r="48" spans="2:12" x14ac:dyDescent="0.4">
      <c r="B48" s="23"/>
      <c r="C48" s="23"/>
      <c r="D48" s="24" t="s">
        <v>50</v>
      </c>
      <c r="E48" s="25"/>
      <c r="F48" s="25">
        <v>8383890</v>
      </c>
      <c r="G48" s="25">
        <v>300000</v>
      </c>
      <c r="H48" s="25">
        <v>100000</v>
      </c>
      <c r="I48" s="25">
        <v>160000</v>
      </c>
      <c r="J48" s="25">
        <f t="shared" si="0"/>
        <v>8943890</v>
      </c>
      <c r="K48" s="25"/>
      <c r="L48" s="25">
        <f t="shared" si="1"/>
        <v>8943890</v>
      </c>
    </row>
    <row r="49" spans="2:12" x14ac:dyDescent="0.4">
      <c r="B49" s="23"/>
      <c r="C49" s="23"/>
      <c r="D49" s="24" t="s">
        <v>51</v>
      </c>
      <c r="E49" s="25"/>
      <c r="F49" s="25"/>
      <c r="G49" s="25"/>
      <c r="H49" s="25"/>
      <c r="I49" s="25"/>
      <c r="J49" s="25">
        <f t="shared" si="0"/>
        <v>0</v>
      </c>
      <c r="K49" s="25"/>
      <c r="L49" s="25">
        <f t="shared" si="1"/>
        <v>0</v>
      </c>
    </row>
    <row r="50" spans="2:12" x14ac:dyDescent="0.4">
      <c r="B50" s="23"/>
      <c r="C50" s="23"/>
      <c r="D50" s="24" t="s">
        <v>52</v>
      </c>
      <c r="E50" s="25"/>
      <c r="F50" s="25"/>
      <c r="G50" s="25"/>
      <c r="H50" s="25"/>
      <c r="I50" s="25"/>
      <c r="J50" s="25">
        <f t="shared" si="0"/>
        <v>0</v>
      </c>
      <c r="K50" s="25"/>
      <c r="L50" s="25">
        <f t="shared" si="1"/>
        <v>0</v>
      </c>
    </row>
    <row r="51" spans="2:12" x14ac:dyDescent="0.4">
      <c r="B51" s="23"/>
      <c r="C51" s="23"/>
      <c r="D51" s="24" t="s">
        <v>53</v>
      </c>
      <c r="E51" s="25"/>
      <c r="F51" s="25"/>
      <c r="G51" s="25"/>
      <c r="H51" s="25"/>
      <c r="I51" s="25"/>
      <c r="J51" s="25">
        <f t="shared" si="0"/>
        <v>0</v>
      </c>
      <c r="K51" s="25"/>
      <c r="L51" s="25">
        <f t="shared" si="1"/>
        <v>0</v>
      </c>
    </row>
    <row r="52" spans="2:12" x14ac:dyDescent="0.4">
      <c r="B52" s="23"/>
      <c r="C52" s="23"/>
      <c r="D52" s="24" t="s">
        <v>54</v>
      </c>
      <c r="E52" s="25"/>
      <c r="F52" s="25"/>
      <c r="G52" s="25"/>
      <c r="H52" s="25"/>
      <c r="I52" s="25"/>
      <c r="J52" s="25">
        <f t="shared" si="0"/>
        <v>0</v>
      </c>
      <c r="K52" s="25"/>
      <c r="L52" s="25">
        <f t="shared" si="1"/>
        <v>0</v>
      </c>
    </row>
    <row r="53" spans="2:12" x14ac:dyDescent="0.4">
      <c r="B53" s="23"/>
      <c r="C53" s="23"/>
      <c r="D53" s="24" t="s">
        <v>55</v>
      </c>
      <c r="E53" s="25"/>
      <c r="F53" s="25">
        <v>63800</v>
      </c>
      <c r="G53" s="25"/>
      <c r="H53" s="25"/>
      <c r="I53" s="25">
        <v>402020</v>
      </c>
      <c r="J53" s="25">
        <f t="shared" si="0"/>
        <v>465820</v>
      </c>
      <c r="K53" s="25"/>
      <c r="L53" s="25">
        <f t="shared" si="1"/>
        <v>465820</v>
      </c>
    </row>
    <row r="54" spans="2:12" x14ac:dyDescent="0.4">
      <c r="B54" s="23"/>
      <c r="C54" s="23"/>
      <c r="D54" s="24" t="s">
        <v>56</v>
      </c>
      <c r="E54" s="25"/>
      <c r="F54" s="25"/>
      <c r="G54" s="25"/>
      <c r="H54" s="25"/>
      <c r="I54" s="25"/>
      <c r="J54" s="25">
        <f t="shared" si="0"/>
        <v>0</v>
      </c>
      <c r="K54" s="25"/>
      <c r="L54" s="25">
        <f t="shared" si="1"/>
        <v>0</v>
      </c>
    </row>
    <row r="55" spans="2:12" x14ac:dyDescent="0.4">
      <c r="B55" s="23"/>
      <c r="C55" s="23"/>
      <c r="D55" s="24" t="s">
        <v>57</v>
      </c>
      <c r="E55" s="25"/>
      <c r="F55" s="25"/>
      <c r="G55" s="25"/>
      <c r="H55" s="25"/>
      <c r="I55" s="25"/>
      <c r="J55" s="25">
        <f t="shared" si="0"/>
        <v>0</v>
      </c>
      <c r="K55" s="25"/>
      <c r="L55" s="25">
        <f t="shared" si="1"/>
        <v>0</v>
      </c>
    </row>
    <row r="56" spans="2:12" x14ac:dyDescent="0.4">
      <c r="B56" s="23"/>
      <c r="C56" s="23"/>
      <c r="D56" s="24" t="s">
        <v>58</v>
      </c>
      <c r="E56" s="25"/>
      <c r="F56" s="25"/>
      <c r="G56" s="25"/>
      <c r="H56" s="25"/>
      <c r="I56" s="25"/>
      <c r="J56" s="25">
        <f t="shared" si="0"/>
        <v>0</v>
      </c>
      <c r="K56" s="25"/>
      <c r="L56" s="25">
        <f t="shared" si="1"/>
        <v>0</v>
      </c>
    </row>
    <row r="57" spans="2:12" x14ac:dyDescent="0.4">
      <c r="B57" s="23"/>
      <c r="C57" s="23"/>
      <c r="D57" s="24" t="s">
        <v>59</v>
      </c>
      <c r="E57" s="25">
        <f>+E58</f>
        <v>0</v>
      </c>
      <c r="F57" s="25">
        <f>+F58</f>
        <v>0</v>
      </c>
      <c r="G57" s="25">
        <f>+G58</f>
        <v>0</v>
      </c>
      <c r="H57" s="25">
        <f>+H58</f>
        <v>0</v>
      </c>
      <c r="I57" s="25">
        <f>+I58</f>
        <v>0</v>
      </c>
      <c r="J57" s="25">
        <f t="shared" si="0"/>
        <v>0</v>
      </c>
      <c r="K57" s="25">
        <f>+K58</f>
        <v>0</v>
      </c>
      <c r="L57" s="25">
        <f t="shared" si="1"/>
        <v>0</v>
      </c>
    </row>
    <row r="58" spans="2:12" x14ac:dyDescent="0.4">
      <c r="B58" s="23"/>
      <c r="C58" s="23"/>
      <c r="D58" s="24" t="s">
        <v>60</v>
      </c>
      <c r="E58" s="25">
        <f>+E59+E60+E61+E62+E63+E64</f>
        <v>0</v>
      </c>
      <c r="F58" s="25">
        <f>+F59+F60+F61+F62+F63+F64</f>
        <v>0</v>
      </c>
      <c r="G58" s="25">
        <f>+G59+G60+G61+G62+G63+G64</f>
        <v>0</v>
      </c>
      <c r="H58" s="25">
        <f>+H59+H60+H61+H62+H63+H64</f>
        <v>0</v>
      </c>
      <c r="I58" s="25">
        <f>+I59+I60+I61+I62+I63+I64</f>
        <v>0</v>
      </c>
      <c r="J58" s="25">
        <f t="shared" si="0"/>
        <v>0</v>
      </c>
      <c r="K58" s="25">
        <f>+K59+K60+K61+K62+K63+K64</f>
        <v>0</v>
      </c>
      <c r="L58" s="25">
        <f t="shared" si="1"/>
        <v>0</v>
      </c>
    </row>
    <row r="59" spans="2:12" x14ac:dyDescent="0.4">
      <c r="B59" s="23"/>
      <c r="C59" s="23"/>
      <c r="D59" s="24" t="s">
        <v>61</v>
      </c>
      <c r="E59" s="25"/>
      <c r="F59" s="25"/>
      <c r="G59" s="25"/>
      <c r="H59" s="25"/>
      <c r="I59" s="25"/>
      <c r="J59" s="25">
        <f t="shared" si="0"/>
        <v>0</v>
      </c>
      <c r="K59" s="25"/>
      <c r="L59" s="25">
        <f t="shared" si="1"/>
        <v>0</v>
      </c>
    </row>
    <row r="60" spans="2:12" x14ac:dyDescent="0.4">
      <c r="B60" s="23"/>
      <c r="C60" s="23"/>
      <c r="D60" s="24" t="s">
        <v>47</v>
      </c>
      <c r="E60" s="25"/>
      <c r="F60" s="25"/>
      <c r="G60" s="25"/>
      <c r="H60" s="25"/>
      <c r="I60" s="25"/>
      <c r="J60" s="25">
        <f t="shared" si="0"/>
        <v>0</v>
      </c>
      <c r="K60" s="25"/>
      <c r="L60" s="25">
        <f t="shared" si="1"/>
        <v>0</v>
      </c>
    </row>
    <row r="61" spans="2:12" x14ac:dyDescent="0.4">
      <c r="B61" s="23"/>
      <c r="C61" s="23"/>
      <c r="D61" s="24" t="s">
        <v>49</v>
      </c>
      <c r="E61" s="25"/>
      <c r="F61" s="25"/>
      <c r="G61" s="25"/>
      <c r="H61" s="25"/>
      <c r="I61" s="25"/>
      <c r="J61" s="25">
        <f t="shared" si="0"/>
        <v>0</v>
      </c>
      <c r="K61" s="25"/>
      <c r="L61" s="25">
        <f t="shared" si="1"/>
        <v>0</v>
      </c>
    </row>
    <row r="62" spans="2:12" x14ac:dyDescent="0.4">
      <c r="B62" s="23"/>
      <c r="C62" s="23"/>
      <c r="D62" s="24" t="s">
        <v>50</v>
      </c>
      <c r="E62" s="25"/>
      <c r="F62" s="25"/>
      <c r="G62" s="25"/>
      <c r="H62" s="25"/>
      <c r="I62" s="25"/>
      <c r="J62" s="25">
        <f t="shared" si="0"/>
        <v>0</v>
      </c>
      <c r="K62" s="25"/>
      <c r="L62" s="25">
        <f t="shared" si="1"/>
        <v>0</v>
      </c>
    </row>
    <row r="63" spans="2:12" x14ac:dyDescent="0.4">
      <c r="B63" s="23"/>
      <c r="C63" s="23"/>
      <c r="D63" s="24" t="s">
        <v>51</v>
      </c>
      <c r="E63" s="25"/>
      <c r="F63" s="25"/>
      <c r="G63" s="25"/>
      <c r="H63" s="25"/>
      <c r="I63" s="25"/>
      <c r="J63" s="25">
        <f t="shared" si="0"/>
        <v>0</v>
      </c>
      <c r="K63" s="25"/>
      <c r="L63" s="25">
        <f t="shared" si="1"/>
        <v>0</v>
      </c>
    </row>
    <row r="64" spans="2:12" x14ac:dyDescent="0.4">
      <c r="B64" s="23"/>
      <c r="C64" s="23"/>
      <c r="D64" s="24" t="s">
        <v>57</v>
      </c>
      <c r="E64" s="25"/>
      <c r="F64" s="25"/>
      <c r="G64" s="25"/>
      <c r="H64" s="25"/>
      <c r="I64" s="25"/>
      <c r="J64" s="25">
        <f t="shared" si="0"/>
        <v>0</v>
      </c>
      <c r="K64" s="25"/>
      <c r="L64" s="25">
        <f t="shared" si="1"/>
        <v>0</v>
      </c>
    </row>
    <row r="65" spans="2:12" x14ac:dyDescent="0.4">
      <c r="B65" s="23"/>
      <c r="C65" s="23"/>
      <c r="D65" s="24" t="s">
        <v>62</v>
      </c>
      <c r="E65" s="25">
        <f>+E66+E67</f>
        <v>0</v>
      </c>
      <c r="F65" s="25">
        <f>+F66+F67</f>
        <v>0</v>
      </c>
      <c r="G65" s="25">
        <f>+G66+G67</f>
        <v>0</v>
      </c>
      <c r="H65" s="25">
        <f>+H66+H67</f>
        <v>0</v>
      </c>
      <c r="I65" s="25">
        <f>+I66+I67</f>
        <v>0</v>
      </c>
      <c r="J65" s="25">
        <f t="shared" si="0"/>
        <v>0</v>
      </c>
      <c r="K65" s="25">
        <f>+K66+K67</f>
        <v>0</v>
      </c>
      <c r="L65" s="25">
        <f t="shared" si="1"/>
        <v>0</v>
      </c>
    </row>
    <row r="66" spans="2:12" x14ac:dyDescent="0.4">
      <c r="B66" s="23"/>
      <c r="C66" s="23"/>
      <c r="D66" s="24" t="s">
        <v>63</v>
      </c>
      <c r="E66" s="25"/>
      <c r="F66" s="25"/>
      <c r="G66" s="25"/>
      <c r="H66" s="25"/>
      <c r="I66" s="25"/>
      <c r="J66" s="25">
        <f t="shared" si="0"/>
        <v>0</v>
      </c>
      <c r="K66" s="25"/>
      <c r="L66" s="25">
        <f t="shared" si="1"/>
        <v>0</v>
      </c>
    </row>
    <row r="67" spans="2:12" x14ac:dyDescent="0.4">
      <c r="B67" s="23"/>
      <c r="C67" s="23"/>
      <c r="D67" s="24" t="s">
        <v>64</v>
      </c>
      <c r="E67" s="25"/>
      <c r="F67" s="25"/>
      <c r="G67" s="25"/>
      <c r="H67" s="25"/>
      <c r="I67" s="25"/>
      <c r="J67" s="25">
        <f t="shared" si="0"/>
        <v>0</v>
      </c>
      <c r="K67" s="25"/>
      <c r="L67" s="25">
        <f t="shared" si="1"/>
        <v>0</v>
      </c>
    </row>
    <row r="68" spans="2:12" x14ac:dyDescent="0.4">
      <c r="B68" s="23"/>
      <c r="C68" s="23"/>
      <c r="D68" s="24" t="s">
        <v>65</v>
      </c>
      <c r="E68" s="25"/>
      <c r="F68" s="25"/>
      <c r="G68" s="25"/>
      <c r="H68" s="25"/>
      <c r="I68" s="25"/>
      <c r="J68" s="25">
        <f t="shared" si="0"/>
        <v>0</v>
      </c>
      <c r="K68" s="25"/>
      <c r="L68" s="25">
        <f t="shared" si="1"/>
        <v>0</v>
      </c>
    </row>
    <row r="69" spans="2:12" x14ac:dyDescent="0.4">
      <c r="B69" s="23"/>
      <c r="C69" s="23"/>
      <c r="D69" s="24" t="s">
        <v>66</v>
      </c>
      <c r="E69" s="25">
        <v>100000</v>
      </c>
      <c r="F69" s="25">
        <v>25000</v>
      </c>
      <c r="G69" s="25"/>
      <c r="H69" s="25"/>
      <c r="I69" s="25"/>
      <c r="J69" s="25">
        <f t="shared" si="0"/>
        <v>125000</v>
      </c>
      <c r="K69" s="25"/>
      <c r="L69" s="25">
        <f t="shared" si="1"/>
        <v>125000</v>
      </c>
    </row>
    <row r="70" spans="2:12" x14ac:dyDescent="0.4">
      <c r="B70" s="23"/>
      <c r="C70" s="23"/>
      <c r="D70" s="24" t="s">
        <v>67</v>
      </c>
      <c r="E70" s="25">
        <v>102736</v>
      </c>
      <c r="F70" s="25">
        <v>52178</v>
      </c>
      <c r="G70" s="25"/>
      <c r="H70" s="25"/>
      <c r="I70" s="25"/>
      <c r="J70" s="25">
        <f t="shared" si="0"/>
        <v>154914</v>
      </c>
      <c r="K70" s="25"/>
      <c r="L70" s="25">
        <f t="shared" si="1"/>
        <v>154914</v>
      </c>
    </row>
    <row r="71" spans="2:12" x14ac:dyDescent="0.4">
      <c r="B71" s="23"/>
      <c r="C71" s="23"/>
      <c r="D71" s="24" t="s">
        <v>68</v>
      </c>
      <c r="E71" s="25">
        <f>+E72+E73+E74+E76</f>
        <v>16470</v>
      </c>
      <c r="F71" s="25">
        <f>+F72+F73+F74+F76</f>
        <v>354629</v>
      </c>
      <c r="G71" s="25">
        <f>+G72+G73+G74+G76</f>
        <v>0</v>
      </c>
      <c r="H71" s="25">
        <f>+H72+H73+H74+H76</f>
        <v>0</v>
      </c>
      <c r="I71" s="25">
        <f>+I72+I73+I74+I76</f>
        <v>0</v>
      </c>
      <c r="J71" s="25">
        <f t="shared" si="0"/>
        <v>371099</v>
      </c>
      <c r="K71" s="25">
        <f>+K72+K73+K74+K76</f>
        <v>0</v>
      </c>
      <c r="L71" s="25">
        <f t="shared" si="1"/>
        <v>371099</v>
      </c>
    </row>
    <row r="72" spans="2:12" x14ac:dyDescent="0.4">
      <c r="B72" s="23"/>
      <c r="C72" s="23"/>
      <c r="D72" s="24" t="s">
        <v>69</v>
      </c>
      <c r="E72" s="25"/>
      <c r="F72" s="25">
        <v>19200</v>
      </c>
      <c r="G72" s="25"/>
      <c r="H72" s="25"/>
      <c r="I72" s="25"/>
      <c r="J72" s="25">
        <f t="shared" ref="J72:J135" si="2">+E72+F72+G72+H72+I72</f>
        <v>19200</v>
      </c>
      <c r="K72" s="25"/>
      <c r="L72" s="25">
        <f t="shared" ref="L72:L135" si="3">J72-ABS(K72)</f>
        <v>19200</v>
      </c>
    </row>
    <row r="73" spans="2:12" x14ac:dyDescent="0.4">
      <c r="B73" s="23"/>
      <c r="C73" s="23"/>
      <c r="D73" s="24" t="s">
        <v>70</v>
      </c>
      <c r="E73" s="25"/>
      <c r="F73" s="25">
        <v>3600</v>
      </c>
      <c r="G73" s="25"/>
      <c r="H73" s="25"/>
      <c r="I73" s="25"/>
      <c r="J73" s="25">
        <f t="shared" si="2"/>
        <v>3600</v>
      </c>
      <c r="K73" s="25"/>
      <c r="L73" s="25">
        <f t="shared" si="3"/>
        <v>3600</v>
      </c>
    </row>
    <row r="74" spans="2:12" x14ac:dyDescent="0.4">
      <c r="B74" s="23"/>
      <c r="C74" s="23"/>
      <c r="D74" s="24" t="s">
        <v>71</v>
      </c>
      <c r="E74" s="25">
        <f>+E75</f>
        <v>16470</v>
      </c>
      <c r="F74" s="25">
        <f>+F75</f>
        <v>331829</v>
      </c>
      <c r="G74" s="25">
        <f>+G75</f>
        <v>0</v>
      </c>
      <c r="H74" s="25">
        <f>+H75</f>
        <v>0</v>
      </c>
      <c r="I74" s="25">
        <f>+I75</f>
        <v>0</v>
      </c>
      <c r="J74" s="25">
        <f t="shared" si="2"/>
        <v>348299</v>
      </c>
      <c r="K74" s="25">
        <f>+K75</f>
        <v>0</v>
      </c>
      <c r="L74" s="25">
        <f t="shared" si="3"/>
        <v>348299</v>
      </c>
    </row>
    <row r="75" spans="2:12" x14ac:dyDescent="0.4">
      <c r="B75" s="23"/>
      <c r="C75" s="23"/>
      <c r="D75" s="24" t="s">
        <v>72</v>
      </c>
      <c r="E75" s="25">
        <v>16470</v>
      </c>
      <c r="F75" s="25">
        <v>331829</v>
      </c>
      <c r="G75" s="25"/>
      <c r="H75" s="25"/>
      <c r="I75" s="25"/>
      <c r="J75" s="25">
        <f t="shared" si="2"/>
        <v>348299</v>
      </c>
      <c r="K75" s="25"/>
      <c r="L75" s="25">
        <f t="shared" si="3"/>
        <v>348299</v>
      </c>
    </row>
    <row r="76" spans="2:12" x14ac:dyDescent="0.4">
      <c r="B76" s="23"/>
      <c r="C76" s="23"/>
      <c r="D76" s="24" t="s">
        <v>73</v>
      </c>
      <c r="E76" s="25"/>
      <c r="F76" s="25"/>
      <c r="G76" s="25"/>
      <c r="H76" s="25"/>
      <c r="I76" s="25"/>
      <c r="J76" s="25">
        <f t="shared" si="2"/>
        <v>0</v>
      </c>
      <c r="K76" s="25"/>
      <c r="L76" s="25">
        <f t="shared" si="3"/>
        <v>0</v>
      </c>
    </row>
    <row r="77" spans="2:12" x14ac:dyDescent="0.4">
      <c r="B77" s="23"/>
      <c r="C77" s="23"/>
      <c r="D77" s="24" t="s">
        <v>74</v>
      </c>
      <c r="E77" s="25"/>
      <c r="F77" s="25"/>
      <c r="G77" s="25"/>
      <c r="H77" s="25"/>
      <c r="I77" s="25"/>
      <c r="J77" s="25">
        <f t="shared" si="2"/>
        <v>0</v>
      </c>
      <c r="K77" s="25"/>
      <c r="L77" s="25">
        <f t="shared" si="3"/>
        <v>0</v>
      </c>
    </row>
    <row r="78" spans="2:12" x14ac:dyDescent="0.4">
      <c r="B78" s="23"/>
      <c r="C78" s="26"/>
      <c r="D78" s="27" t="s">
        <v>75</v>
      </c>
      <c r="E78" s="28">
        <f>+E7+E57+E65+E68+E69+E70+E71+E77</f>
        <v>219206</v>
      </c>
      <c r="F78" s="28">
        <f>+F7+F57+F65+F68+F69+F70+F71+F77</f>
        <v>289547463</v>
      </c>
      <c r="G78" s="28">
        <f>+G7+G57+G65+G68+G69+G70+G71+G77</f>
        <v>36839410</v>
      </c>
      <c r="H78" s="28">
        <f>+H7+H57+H65+H68+H69+H70+H71+H77</f>
        <v>25303174</v>
      </c>
      <c r="I78" s="28">
        <f>+I7+I57+I65+I68+I69+I70+I71+I77</f>
        <v>12185740</v>
      </c>
      <c r="J78" s="28">
        <f t="shared" si="2"/>
        <v>364094993</v>
      </c>
      <c r="K78" s="28">
        <f>+K7+K57+K65+K68+K69+K70+K71+K77</f>
        <v>0</v>
      </c>
      <c r="L78" s="28">
        <f t="shared" si="3"/>
        <v>364094993</v>
      </c>
    </row>
    <row r="79" spans="2:12" x14ac:dyDescent="0.4">
      <c r="B79" s="23"/>
      <c r="C79" s="20" t="s">
        <v>76</v>
      </c>
      <c r="D79" s="24" t="s">
        <v>77</v>
      </c>
      <c r="E79" s="25">
        <f>+E80+E81+E82+E99+E100+E101+E102+E103</f>
        <v>31927229</v>
      </c>
      <c r="F79" s="25">
        <f>+F80+F81+F82+F99+F100+F101+F102+F103</f>
        <v>214544140</v>
      </c>
      <c r="G79" s="25">
        <f>+G80+G81+G82+G99+G100+G101+G102+G103</f>
        <v>26641270</v>
      </c>
      <c r="H79" s="25">
        <f>+H80+H81+H82+H99+H100+H101+H102+H103</f>
        <v>23925554</v>
      </c>
      <c r="I79" s="25">
        <f>+I80+I81+I82+I99+I100+I101+I102+I103</f>
        <v>13288392</v>
      </c>
      <c r="J79" s="25">
        <f t="shared" si="2"/>
        <v>310326585</v>
      </c>
      <c r="K79" s="25">
        <f>+K80+K81+K82+K99+K100+K101+K102+K103</f>
        <v>0</v>
      </c>
      <c r="L79" s="25">
        <f t="shared" si="3"/>
        <v>310326585</v>
      </c>
    </row>
    <row r="80" spans="2:12" x14ac:dyDescent="0.4">
      <c r="B80" s="23"/>
      <c r="C80" s="23"/>
      <c r="D80" s="24" t="s">
        <v>78</v>
      </c>
      <c r="E80" s="25">
        <v>16250000</v>
      </c>
      <c r="F80" s="25"/>
      <c r="G80" s="25"/>
      <c r="H80" s="25"/>
      <c r="I80" s="25"/>
      <c r="J80" s="25">
        <f t="shared" si="2"/>
        <v>16250000</v>
      </c>
      <c r="K80" s="25"/>
      <c r="L80" s="25">
        <f t="shared" si="3"/>
        <v>16250000</v>
      </c>
    </row>
    <row r="81" spans="2:12" x14ac:dyDescent="0.4">
      <c r="B81" s="23"/>
      <c r="C81" s="23"/>
      <c r="D81" s="24" t="s">
        <v>79</v>
      </c>
      <c r="E81" s="25"/>
      <c r="F81" s="25"/>
      <c r="G81" s="25"/>
      <c r="H81" s="25"/>
      <c r="I81" s="25"/>
      <c r="J81" s="25">
        <f t="shared" si="2"/>
        <v>0</v>
      </c>
      <c r="K81" s="25"/>
      <c r="L81" s="25">
        <f t="shared" si="3"/>
        <v>0</v>
      </c>
    </row>
    <row r="82" spans="2:12" x14ac:dyDescent="0.4">
      <c r="B82" s="23"/>
      <c r="C82" s="23"/>
      <c r="D82" s="24" t="s">
        <v>80</v>
      </c>
      <c r="E82" s="25">
        <f>+E83+E84+E85+E86+E87+E88+E89+E90+E91+E92+E93+E94+E95+E96+E97+E98</f>
        <v>11423641</v>
      </c>
      <c r="F82" s="25">
        <f>+F83+F84+F85+F86+F87+F88+F89+F90+F91+F92+F93+F94+F95+F96+F97+F98</f>
        <v>119072757</v>
      </c>
      <c r="G82" s="25">
        <f>+G83+G84+G85+G86+G87+G88+G89+G90+G91+G92+G93+G94+G95+G96+G97+G98</f>
        <v>13052659</v>
      </c>
      <c r="H82" s="25">
        <f>+H83+H84+H85+H86+H87+H88+H89+H90+H91+H92+H93+H94+H95+H96+H97+H98</f>
        <v>13230307</v>
      </c>
      <c r="I82" s="25">
        <f>+I83+I84+I85+I86+I87+I88+I89+I90+I91+I92+I93+I94+I95+I96+I97+I98</f>
        <v>9753574</v>
      </c>
      <c r="J82" s="25">
        <f t="shared" si="2"/>
        <v>166532938</v>
      </c>
      <c r="K82" s="25">
        <f>+K83+K84+K85+K86+K87+K88+K89+K90+K91+K92+K93+K94+K95+K96+K97+K98</f>
        <v>0</v>
      </c>
      <c r="L82" s="25">
        <f t="shared" si="3"/>
        <v>166532938</v>
      </c>
    </row>
    <row r="83" spans="2:12" x14ac:dyDescent="0.4">
      <c r="B83" s="23"/>
      <c r="C83" s="23"/>
      <c r="D83" s="24" t="s">
        <v>81</v>
      </c>
      <c r="E83" s="25">
        <v>9192948</v>
      </c>
      <c r="F83" s="25">
        <v>87905299</v>
      </c>
      <c r="G83" s="25">
        <v>10445834</v>
      </c>
      <c r="H83" s="25">
        <v>9767255</v>
      </c>
      <c r="I83" s="25">
        <v>7195200</v>
      </c>
      <c r="J83" s="25">
        <f t="shared" si="2"/>
        <v>124506536</v>
      </c>
      <c r="K83" s="25"/>
      <c r="L83" s="25">
        <f t="shared" si="3"/>
        <v>124506536</v>
      </c>
    </row>
    <row r="84" spans="2:12" x14ac:dyDescent="0.4">
      <c r="B84" s="23"/>
      <c r="C84" s="23"/>
      <c r="D84" s="24" t="s">
        <v>82</v>
      </c>
      <c r="E84" s="25">
        <v>1350000</v>
      </c>
      <c r="F84" s="25">
        <v>2898000</v>
      </c>
      <c r="G84" s="25">
        <v>108000</v>
      </c>
      <c r="H84" s="25">
        <v>322000</v>
      </c>
      <c r="I84" s="25">
        <v>870000</v>
      </c>
      <c r="J84" s="25">
        <f t="shared" si="2"/>
        <v>5548000</v>
      </c>
      <c r="K84" s="25"/>
      <c r="L84" s="25">
        <f t="shared" si="3"/>
        <v>5548000</v>
      </c>
    </row>
    <row r="85" spans="2:12" x14ac:dyDescent="0.4">
      <c r="B85" s="23"/>
      <c r="C85" s="23"/>
      <c r="D85" s="24" t="s">
        <v>83</v>
      </c>
      <c r="E85" s="25"/>
      <c r="F85" s="25">
        <v>2533680</v>
      </c>
      <c r="G85" s="25">
        <v>420000</v>
      </c>
      <c r="H85" s="25">
        <v>281520</v>
      </c>
      <c r="I85" s="25">
        <v>540000</v>
      </c>
      <c r="J85" s="25">
        <f t="shared" si="2"/>
        <v>3775200</v>
      </c>
      <c r="K85" s="25"/>
      <c r="L85" s="25">
        <f t="shared" si="3"/>
        <v>3775200</v>
      </c>
    </row>
    <row r="86" spans="2:12" x14ac:dyDescent="0.4">
      <c r="B86" s="23"/>
      <c r="C86" s="23"/>
      <c r="D86" s="24" t="s">
        <v>84</v>
      </c>
      <c r="E86" s="25"/>
      <c r="F86" s="25">
        <v>1947937</v>
      </c>
      <c r="G86" s="25">
        <v>221250</v>
      </c>
      <c r="H86" s="25">
        <v>216438</v>
      </c>
      <c r="I86" s="25">
        <v>285000</v>
      </c>
      <c r="J86" s="25">
        <f t="shared" si="2"/>
        <v>2670625</v>
      </c>
      <c r="K86" s="25"/>
      <c r="L86" s="25">
        <f t="shared" si="3"/>
        <v>2670625</v>
      </c>
    </row>
    <row r="87" spans="2:12" x14ac:dyDescent="0.4">
      <c r="B87" s="23"/>
      <c r="C87" s="23"/>
      <c r="D87" s="24" t="s">
        <v>85</v>
      </c>
      <c r="E87" s="25"/>
      <c r="F87" s="25">
        <v>947700</v>
      </c>
      <c r="G87" s="25">
        <v>286000</v>
      </c>
      <c r="H87" s="25">
        <v>105300</v>
      </c>
      <c r="I87" s="25"/>
      <c r="J87" s="25">
        <f t="shared" si="2"/>
        <v>1339000</v>
      </c>
      <c r="K87" s="25"/>
      <c r="L87" s="25">
        <f t="shared" si="3"/>
        <v>1339000</v>
      </c>
    </row>
    <row r="88" spans="2:12" x14ac:dyDescent="0.4">
      <c r="B88" s="23"/>
      <c r="C88" s="23"/>
      <c r="D88" s="24" t="s">
        <v>86</v>
      </c>
      <c r="E88" s="25">
        <v>30000</v>
      </c>
      <c r="F88" s="25">
        <v>1605456</v>
      </c>
      <c r="G88" s="25"/>
      <c r="H88" s="25">
        <v>178384</v>
      </c>
      <c r="I88" s="25"/>
      <c r="J88" s="25">
        <f t="shared" si="2"/>
        <v>1813840</v>
      </c>
      <c r="K88" s="25"/>
      <c r="L88" s="25">
        <f t="shared" si="3"/>
        <v>1813840</v>
      </c>
    </row>
    <row r="89" spans="2:12" x14ac:dyDescent="0.4">
      <c r="B89" s="23"/>
      <c r="C89" s="23"/>
      <c r="D89" s="24" t="s">
        <v>87</v>
      </c>
      <c r="E89" s="25"/>
      <c r="F89" s="25">
        <v>151290</v>
      </c>
      <c r="G89" s="25"/>
      <c r="H89" s="25">
        <v>16810</v>
      </c>
      <c r="I89" s="25"/>
      <c r="J89" s="25">
        <f t="shared" si="2"/>
        <v>168100</v>
      </c>
      <c r="K89" s="25"/>
      <c r="L89" s="25">
        <f t="shared" si="3"/>
        <v>168100</v>
      </c>
    </row>
    <row r="90" spans="2:12" x14ac:dyDescent="0.4">
      <c r="B90" s="23"/>
      <c r="C90" s="23"/>
      <c r="D90" s="24" t="s">
        <v>88</v>
      </c>
      <c r="E90" s="25"/>
      <c r="F90" s="25">
        <v>6252660</v>
      </c>
      <c r="G90" s="25"/>
      <c r="H90" s="25">
        <v>694740</v>
      </c>
      <c r="I90" s="25"/>
      <c r="J90" s="25">
        <f t="shared" si="2"/>
        <v>6947400</v>
      </c>
      <c r="K90" s="25"/>
      <c r="L90" s="25">
        <f t="shared" si="3"/>
        <v>6947400</v>
      </c>
    </row>
    <row r="91" spans="2:12" x14ac:dyDescent="0.4">
      <c r="B91" s="23"/>
      <c r="C91" s="23"/>
      <c r="D91" s="24" t="s">
        <v>89</v>
      </c>
      <c r="E91" s="25">
        <v>578100</v>
      </c>
      <c r="F91" s="25">
        <v>2649137</v>
      </c>
      <c r="G91" s="25">
        <v>253336</v>
      </c>
      <c r="H91" s="25">
        <v>294349</v>
      </c>
      <c r="I91" s="25">
        <v>272400</v>
      </c>
      <c r="J91" s="25">
        <f t="shared" si="2"/>
        <v>4047322</v>
      </c>
      <c r="K91" s="25"/>
      <c r="L91" s="25">
        <f t="shared" si="3"/>
        <v>4047322</v>
      </c>
    </row>
    <row r="92" spans="2:12" x14ac:dyDescent="0.4">
      <c r="B92" s="23"/>
      <c r="C92" s="23"/>
      <c r="D92" s="24" t="s">
        <v>90</v>
      </c>
      <c r="E92" s="25"/>
      <c r="F92" s="25">
        <v>272700</v>
      </c>
      <c r="G92" s="25"/>
      <c r="H92" s="25">
        <v>30300</v>
      </c>
      <c r="I92" s="25"/>
      <c r="J92" s="25">
        <f t="shared" si="2"/>
        <v>303000</v>
      </c>
      <c r="K92" s="25"/>
      <c r="L92" s="25">
        <f t="shared" si="3"/>
        <v>303000</v>
      </c>
    </row>
    <row r="93" spans="2:12" x14ac:dyDescent="0.4">
      <c r="B93" s="23"/>
      <c r="C93" s="23"/>
      <c r="D93" s="24" t="s">
        <v>91</v>
      </c>
      <c r="E93" s="25"/>
      <c r="F93" s="25">
        <v>102240</v>
      </c>
      <c r="G93" s="25"/>
      <c r="H93" s="25">
        <v>11360</v>
      </c>
      <c r="I93" s="25"/>
      <c r="J93" s="25">
        <f t="shared" si="2"/>
        <v>113600</v>
      </c>
      <c r="K93" s="25"/>
      <c r="L93" s="25">
        <f t="shared" si="3"/>
        <v>113600</v>
      </c>
    </row>
    <row r="94" spans="2:12" x14ac:dyDescent="0.4">
      <c r="B94" s="23"/>
      <c r="C94" s="23"/>
      <c r="D94" s="24" t="s">
        <v>92</v>
      </c>
      <c r="E94" s="25"/>
      <c r="F94" s="25"/>
      <c r="G94" s="25"/>
      <c r="H94" s="25"/>
      <c r="I94" s="25"/>
      <c r="J94" s="25">
        <f t="shared" si="2"/>
        <v>0</v>
      </c>
      <c r="K94" s="25"/>
      <c r="L94" s="25">
        <f t="shared" si="3"/>
        <v>0</v>
      </c>
    </row>
    <row r="95" spans="2:12" x14ac:dyDescent="0.4">
      <c r="B95" s="23"/>
      <c r="C95" s="23"/>
      <c r="D95" s="24" t="s">
        <v>93</v>
      </c>
      <c r="E95" s="25">
        <v>225000</v>
      </c>
      <c r="F95" s="25">
        <v>3117683</v>
      </c>
      <c r="G95" s="25">
        <v>124025</v>
      </c>
      <c r="H95" s="25">
        <v>346409</v>
      </c>
      <c r="I95" s="25">
        <v>255600</v>
      </c>
      <c r="J95" s="25">
        <f t="shared" si="2"/>
        <v>4068717</v>
      </c>
      <c r="K95" s="25"/>
      <c r="L95" s="25">
        <f t="shared" si="3"/>
        <v>4068717</v>
      </c>
    </row>
    <row r="96" spans="2:12" x14ac:dyDescent="0.4">
      <c r="B96" s="23"/>
      <c r="C96" s="23"/>
      <c r="D96" s="24" t="s">
        <v>94</v>
      </c>
      <c r="E96" s="25"/>
      <c r="F96" s="25">
        <v>255870</v>
      </c>
      <c r="G96" s="25"/>
      <c r="H96" s="25">
        <v>28430</v>
      </c>
      <c r="I96" s="25">
        <v>4400</v>
      </c>
      <c r="J96" s="25">
        <f t="shared" si="2"/>
        <v>288700</v>
      </c>
      <c r="K96" s="25"/>
      <c r="L96" s="25">
        <f t="shared" si="3"/>
        <v>288700</v>
      </c>
    </row>
    <row r="97" spans="2:12" x14ac:dyDescent="0.4">
      <c r="B97" s="23"/>
      <c r="C97" s="23"/>
      <c r="D97" s="24" t="s">
        <v>95</v>
      </c>
      <c r="E97" s="25">
        <v>47593</v>
      </c>
      <c r="F97" s="25">
        <v>6121629</v>
      </c>
      <c r="G97" s="25">
        <v>915200</v>
      </c>
      <c r="H97" s="25">
        <v>680181</v>
      </c>
      <c r="I97" s="25">
        <v>149174</v>
      </c>
      <c r="J97" s="25">
        <f t="shared" si="2"/>
        <v>7913777</v>
      </c>
      <c r="K97" s="25"/>
      <c r="L97" s="25">
        <f t="shared" si="3"/>
        <v>7913777</v>
      </c>
    </row>
    <row r="98" spans="2:12" x14ac:dyDescent="0.4">
      <c r="B98" s="23"/>
      <c r="C98" s="23"/>
      <c r="D98" s="24" t="s">
        <v>96</v>
      </c>
      <c r="E98" s="25"/>
      <c r="F98" s="25">
        <v>2311476</v>
      </c>
      <c r="G98" s="25">
        <v>279014</v>
      </c>
      <c r="H98" s="25">
        <v>256831</v>
      </c>
      <c r="I98" s="25">
        <v>181800</v>
      </c>
      <c r="J98" s="25">
        <f t="shared" si="2"/>
        <v>3029121</v>
      </c>
      <c r="K98" s="25"/>
      <c r="L98" s="25">
        <f t="shared" si="3"/>
        <v>3029121</v>
      </c>
    </row>
    <row r="99" spans="2:12" x14ac:dyDescent="0.4">
      <c r="B99" s="23"/>
      <c r="C99" s="23"/>
      <c r="D99" s="24" t="s">
        <v>97</v>
      </c>
      <c r="E99" s="25">
        <v>1018474</v>
      </c>
      <c r="F99" s="25">
        <v>22013593</v>
      </c>
      <c r="G99" s="25">
        <v>2722160</v>
      </c>
      <c r="H99" s="25">
        <v>2445955</v>
      </c>
      <c r="I99" s="25">
        <v>1784372</v>
      </c>
      <c r="J99" s="25">
        <f t="shared" si="2"/>
        <v>29984554</v>
      </c>
      <c r="K99" s="25"/>
      <c r="L99" s="25">
        <f t="shared" si="3"/>
        <v>29984554</v>
      </c>
    </row>
    <row r="100" spans="2:12" x14ac:dyDescent="0.4">
      <c r="B100" s="23"/>
      <c r="C100" s="23"/>
      <c r="D100" s="24" t="s">
        <v>98</v>
      </c>
      <c r="E100" s="25">
        <v>370920</v>
      </c>
      <c r="F100" s="25">
        <v>36420177</v>
      </c>
      <c r="G100" s="25">
        <v>7493279</v>
      </c>
      <c r="H100" s="25">
        <v>4046686</v>
      </c>
      <c r="I100" s="25"/>
      <c r="J100" s="25">
        <f t="shared" si="2"/>
        <v>48331062</v>
      </c>
      <c r="K100" s="25"/>
      <c r="L100" s="25">
        <f t="shared" si="3"/>
        <v>48331062</v>
      </c>
    </row>
    <row r="101" spans="2:12" x14ac:dyDescent="0.4">
      <c r="B101" s="23"/>
      <c r="C101" s="23"/>
      <c r="D101" s="24" t="s">
        <v>99</v>
      </c>
      <c r="E101" s="25"/>
      <c r="F101" s="25">
        <v>6534000</v>
      </c>
      <c r="G101" s="25"/>
      <c r="H101" s="25">
        <v>726000</v>
      </c>
      <c r="I101" s="25"/>
      <c r="J101" s="25">
        <f t="shared" si="2"/>
        <v>7260000</v>
      </c>
      <c r="K101" s="25"/>
      <c r="L101" s="25">
        <f t="shared" si="3"/>
        <v>7260000</v>
      </c>
    </row>
    <row r="102" spans="2:12" x14ac:dyDescent="0.4">
      <c r="B102" s="23"/>
      <c r="C102" s="23"/>
      <c r="D102" s="24" t="s">
        <v>100</v>
      </c>
      <c r="E102" s="25"/>
      <c r="F102" s="25">
        <v>2497564</v>
      </c>
      <c r="G102" s="25">
        <v>372166</v>
      </c>
      <c r="H102" s="25">
        <v>364823</v>
      </c>
      <c r="I102" s="25">
        <v>44500</v>
      </c>
      <c r="J102" s="25">
        <f t="shared" si="2"/>
        <v>3279053</v>
      </c>
      <c r="K102" s="25"/>
      <c r="L102" s="25">
        <f t="shared" si="3"/>
        <v>3279053</v>
      </c>
    </row>
    <row r="103" spans="2:12" x14ac:dyDescent="0.4">
      <c r="B103" s="23"/>
      <c r="C103" s="23"/>
      <c r="D103" s="24" t="s">
        <v>101</v>
      </c>
      <c r="E103" s="25">
        <f>+E104</f>
        <v>2864194</v>
      </c>
      <c r="F103" s="25">
        <f>+F104</f>
        <v>28006049</v>
      </c>
      <c r="G103" s="25">
        <f>+G104</f>
        <v>3001006</v>
      </c>
      <c r="H103" s="25">
        <f>+H104</f>
        <v>3111783</v>
      </c>
      <c r="I103" s="25">
        <f>+I104</f>
        <v>1705946</v>
      </c>
      <c r="J103" s="25">
        <f t="shared" si="2"/>
        <v>38688978</v>
      </c>
      <c r="K103" s="25">
        <f>+K104</f>
        <v>0</v>
      </c>
      <c r="L103" s="25">
        <f t="shared" si="3"/>
        <v>38688978</v>
      </c>
    </row>
    <row r="104" spans="2:12" x14ac:dyDescent="0.4">
      <c r="B104" s="23"/>
      <c r="C104" s="23"/>
      <c r="D104" s="24" t="s">
        <v>102</v>
      </c>
      <c r="E104" s="25">
        <v>2864194</v>
      </c>
      <c r="F104" s="25">
        <v>28006049</v>
      </c>
      <c r="G104" s="25">
        <v>3001006</v>
      </c>
      <c r="H104" s="25">
        <v>3111783</v>
      </c>
      <c r="I104" s="25">
        <v>1705946</v>
      </c>
      <c r="J104" s="25">
        <f t="shared" si="2"/>
        <v>38688978</v>
      </c>
      <c r="K104" s="25"/>
      <c r="L104" s="25">
        <f t="shared" si="3"/>
        <v>38688978</v>
      </c>
    </row>
    <row r="105" spans="2:12" x14ac:dyDescent="0.4">
      <c r="B105" s="23"/>
      <c r="C105" s="23"/>
      <c r="D105" s="24" t="s">
        <v>103</v>
      </c>
      <c r="E105" s="25">
        <f>+E106+E107+E108+E109+E110+E111+E112+E113+E114+E115+E116+E117+E118+E119+E120+E121+E122</f>
        <v>117576</v>
      </c>
      <c r="F105" s="25">
        <f>+F106+F107+F108+F109+F110+F111+F112+F113+F114+F115+F116+F117+F118+F119+F120+F121+F122</f>
        <v>57103542</v>
      </c>
      <c r="G105" s="25">
        <f>+G106+G107+G108+G109+G110+G111+G112+G113+G114+G115+G116+G117+G118+G119+G120+G121+G122</f>
        <v>6697171</v>
      </c>
      <c r="H105" s="25">
        <f>+H106+H107+H108+H109+H110+H111+H112+H113+H114+H115+H116+H117+H118+H119+H120+H121+H122</f>
        <v>6986182</v>
      </c>
      <c r="I105" s="25">
        <f>+I106+I107+I108+I109+I110+I111+I112+I113+I114+I115+I116+I117+I118+I119+I120+I121+I122</f>
        <v>608755</v>
      </c>
      <c r="J105" s="25">
        <f t="shared" si="2"/>
        <v>71513226</v>
      </c>
      <c r="K105" s="25">
        <f>+K106+K107+K108+K109+K110+K111+K112+K113+K114+K115+K116+K117+K118+K119+K120+K121+K122</f>
        <v>0</v>
      </c>
      <c r="L105" s="25">
        <f t="shared" si="3"/>
        <v>71513226</v>
      </c>
    </row>
    <row r="106" spans="2:12" x14ac:dyDescent="0.4">
      <c r="B106" s="23"/>
      <c r="C106" s="23"/>
      <c r="D106" s="24" t="s">
        <v>104</v>
      </c>
      <c r="E106" s="25"/>
      <c r="F106" s="25">
        <v>21165968</v>
      </c>
      <c r="G106" s="25">
        <v>1472543</v>
      </c>
      <c r="H106" s="25">
        <v>2351774</v>
      </c>
      <c r="I106" s="25"/>
      <c r="J106" s="25">
        <f t="shared" si="2"/>
        <v>24990285</v>
      </c>
      <c r="K106" s="25"/>
      <c r="L106" s="25">
        <f t="shared" si="3"/>
        <v>24990285</v>
      </c>
    </row>
    <row r="107" spans="2:12" x14ac:dyDescent="0.4">
      <c r="B107" s="23"/>
      <c r="C107" s="23"/>
      <c r="D107" s="24" t="s">
        <v>105</v>
      </c>
      <c r="E107" s="25"/>
      <c r="F107" s="25">
        <v>5506608</v>
      </c>
      <c r="G107" s="25">
        <v>76029</v>
      </c>
      <c r="H107" s="25">
        <v>611845</v>
      </c>
      <c r="I107" s="25"/>
      <c r="J107" s="25">
        <f t="shared" si="2"/>
        <v>6194482</v>
      </c>
      <c r="K107" s="25"/>
      <c r="L107" s="25">
        <f t="shared" si="3"/>
        <v>6194482</v>
      </c>
    </row>
    <row r="108" spans="2:12" x14ac:dyDescent="0.4">
      <c r="B108" s="23"/>
      <c r="C108" s="23"/>
      <c r="D108" s="24" t="s">
        <v>106</v>
      </c>
      <c r="E108" s="25"/>
      <c r="F108" s="25"/>
      <c r="G108" s="25"/>
      <c r="H108" s="25"/>
      <c r="I108" s="25"/>
      <c r="J108" s="25">
        <f t="shared" si="2"/>
        <v>0</v>
      </c>
      <c r="K108" s="25"/>
      <c r="L108" s="25">
        <f t="shared" si="3"/>
        <v>0</v>
      </c>
    </row>
    <row r="109" spans="2:12" x14ac:dyDescent="0.4">
      <c r="B109" s="23"/>
      <c r="C109" s="23"/>
      <c r="D109" s="24" t="s">
        <v>107</v>
      </c>
      <c r="E109" s="25"/>
      <c r="F109" s="25">
        <v>2046047</v>
      </c>
      <c r="G109" s="25">
        <v>219132</v>
      </c>
      <c r="H109" s="25">
        <v>227339</v>
      </c>
      <c r="I109" s="25"/>
      <c r="J109" s="25">
        <f t="shared" si="2"/>
        <v>2492518</v>
      </c>
      <c r="K109" s="25"/>
      <c r="L109" s="25">
        <f t="shared" si="3"/>
        <v>2492518</v>
      </c>
    </row>
    <row r="110" spans="2:12" x14ac:dyDescent="0.4">
      <c r="B110" s="23"/>
      <c r="C110" s="23"/>
      <c r="D110" s="24" t="s">
        <v>108</v>
      </c>
      <c r="E110" s="25"/>
      <c r="F110" s="25"/>
      <c r="G110" s="25"/>
      <c r="H110" s="25"/>
      <c r="I110" s="25"/>
      <c r="J110" s="25">
        <f t="shared" si="2"/>
        <v>0</v>
      </c>
      <c r="K110" s="25"/>
      <c r="L110" s="25">
        <f t="shared" si="3"/>
        <v>0</v>
      </c>
    </row>
    <row r="111" spans="2:12" x14ac:dyDescent="0.4">
      <c r="B111" s="23"/>
      <c r="C111" s="23"/>
      <c r="D111" s="24" t="s">
        <v>109</v>
      </c>
      <c r="E111" s="25"/>
      <c r="F111" s="25">
        <v>2525961</v>
      </c>
      <c r="G111" s="25"/>
      <c r="H111" s="25">
        <v>280662</v>
      </c>
      <c r="I111" s="25"/>
      <c r="J111" s="25">
        <f t="shared" si="2"/>
        <v>2806623</v>
      </c>
      <c r="K111" s="25"/>
      <c r="L111" s="25">
        <f t="shared" si="3"/>
        <v>2806623</v>
      </c>
    </row>
    <row r="112" spans="2:12" x14ac:dyDescent="0.4">
      <c r="B112" s="23"/>
      <c r="C112" s="23"/>
      <c r="D112" s="24" t="s">
        <v>110</v>
      </c>
      <c r="E112" s="25"/>
      <c r="F112" s="25">
        <v>328072</v>
      </c>
      <c r="G112" s="25">
        <v>335644</v>
      </c>
      <c r="H112" s="25">
        <v>36452</v>
      </c>
      <c r="I112" s="25"/>
      <c r="J112" s="25">
        <f t="shared" si="2"/>
        <v>700168</v>
      </c>
      <c r="K112" s="25"/>
      <c r="L112" s="25">
        <f t="shared" si="3"/>
        <v>700168</v>
      </c>
    </row>
    <row r="113" spans="2:12" x14ac:dyDescent="0.4">
      <c r="B113" s="23"/>
      <c r="C113" s="23"/>
      <c r="D113" s="24" t="s">
        <v>111</v>
      </c>
      <c r="E113" s="25"/>
      <c r="F113" s="25"/>
      <c r="G113" s="25"/>
      <c r="H113" s="25"/>
      <c r="I113" s="25"/>
      <c r="J113" s="25">
        <f t="shared" si="2"/>
        <v>0</v>
      </c>
      <c r="K113" s="25"/>
      <c r="L113" s="25">
        <f t="shared" si="3"/>
        <v>0</v>
      </c>
    </row>
    <row r="114" spans="2:12" x14ac:dyDescent="0.4">
      <c r="B114" s="23"/>
      <c r="C114" s="23"/>
      <c r="D114" s="24" t="s">
        <v>112</v>
      </c>
      <c r="E114" s="25"/>
      <c r="F114" s="25"/>
      <c r="G114" s="25"/>
      <c r="H114" s="25"/>
      <c r="I114" s="25"/>
      <c r="J114" s="25">
        <f t="shared" si="2"/>
        <v>0</v>
      </c>
      <c r="K114" s="25"/>
      <c r="L114" s="25">
        <f t="shared" si="3"/>
        <v>0</v>
      </c>
    </row>
    <row r="115" spans="2:12" x14ac:dyDescent="0.4">
      <c r="B115" s="23"/>
      <c r="C115" s="23"/>
      <c r="D115" s="24" t="s">
        <v>113</v>
      </c>
      <c r="E115" s="25"/>
      <c r="F115" s="25">
        <v>10168807</v>
      </c>
      <c r="G115" s="25">
        <v>1827064</v>
      </c>
      <c r="H115" s="25">
        <v>1854323</v>
      </c>
      <c r="I115" s="25"/>
      <c r="J115" s="25">
        <f t="shared" si="2"/>
        <v>13850194</v>
      </c>
      <c r="K115" s="25"/>
      <c r="L115" s="25">
        <f t="shared" si="3"/>
        <v>13850194</v>
      </c>
    </row>
    <row r="116" spans="2:12" x14ac:dyDescent="0.4">
      <c r="B116" s="23"/>
      <c r="C116" s="23"/>
      <c r="D116" s="24" t="s">
        <v>114</v>
      </c>
      <c r="E116" s="25">
        <v>3896</v>
      </c>
      <c r="F116" s="25">
        <v>3328922</v>
      </c>
      <c r="G116" s="25">
        <v>410978</v>
      </c>
      <c r="H116" s="25">
        <v>369880</v>
      </c>
      <c r="I116" s="25"/>
      <c r="J116" s="25">
        <f t="shared" si="2"/>
        <v>4113676</v>
      </c>
      <c r="K116" s="25"/>
      <c r="L116" s="25">
        <f t="shared" si="3"/>
        <v>4113676</v>
      </c>
    </row>
    <row r="117" spans="2:12" x14ac:dyDescent="0.4">
      <c r="B117" s="23"/>
      <c r="C117" s="23"/>
      <c r="D117" s="24" t="s">
        <v>115</v>
      </c>
      <c r="E117" s="25"/>
      <c r="F117" s="25">
        <v>6073050</v>
      </c>
      <c r="G117" s="25">
        <v>443160</v>
      </c>
      <c r="H117" s="25">
        <v>674783</v>
      </c>
      <c r="I117" s="25">
        <v>11880</v>
      </c>
      <c r="J117" s="25">
        <f t="shared" si="2"/>
        <v>7202873</v>
      </c>
      <c r="K117" s="25"/>
      <c r="L117" s="25">
        <f t="shared" si="3"/>
        <v>7202873</v>
      </c>
    </row>
    <row r="118" spans="2:12" x14ac:dyDescent="0.4">
      <c r="B118" s="23"/>
      <c r="C118" s="23"/>
      <c r="D118" s="24" t="s">
        <v>116</v>
      </c>
      <c r="E118" s="25">
        <v>113680</v>
      </c>
      <c r="F118" s="25">
        <v>1671993</v>
      </c>
      <c r="G118" s="25">
        <v>231620</v>
      </c>
      <c r="H118" s="25">
        <v>102667</v>
      </c>
      <c r="I118" s="25">
        <v>79530</v>
      </c>
      <c r="J118" s="25">
        <f t="shared" si="2"/>
        <v>2199490</v>
      </c>
      <c r="K118" s="25"/>
      <c r="L118" s="25">
        <f t="shared" si="3"/>
        <v>2199490</v>
      </c>
    </row>
    <row r="119" spans="2:12" x14ac:dyDescent="0.4">
      <c r="B119" s="23"/>
      <c r="C119" s="23"/>
      <c r="D119" s="24" t="s">
        <v>117</v>
      </c>
      <c r="E119" s="25"/>
      <c r="F119" s="25">
        <v>3527072</v>
      </c>
      <c r="G119" s="25">
        <v>220320</v>
      </c>
      <c r="H119" s="25">
        <v>391897</v>
      </c>
      <c r="I119" s="25">
        <v>411840</v>
      </c>
      <c r="J119" s="25">
        <f t="shared" si="2"/>
        <v>4551129</v>
      </c>
      <c r="K119" s="25"/>
      <c r="L119" s="25">
        <f t="shared" si="3"/>
        <v>4551129</v>
      </c>
    </row>
    <row r="120" spans="2:12" x14ac:dyDescent="0.4">
      <c r="B120" s="23"/>
      <c r="C120" s="23"/>
      <c r="D120" s="24" t="s">
        <v>118</v>
      </c>
      <c r="E120" s="25"/>
      <c r="F120" s="25">
        <v>761042</v>
      </c>
      <c r="G120" s="25">
        <v>1460681</v>
      </c>
      <c r="H120" s="25">
        <v>84560</v>
      </c>
      <c r="I120" s="25">
        <v>105505</v>
      </c>
      <c r="J120" s="25">
        <f t="shared" si="2"/>
        <v>2411788</v>
      </c>
      <c r="K120" s="25"/>
      <c r="L120" s="25">
        <f t="shared" si="3"/>
        <v>2411788</v>
      </c>
    </row>
    <row r="121" spans="2:12" x14ac:dyDescent="0.4">
      <c r="B121" s="23"/>
      <c r="C121" s="23"/>
      <c r="D121" s="24" t="s">
        <v>119</v>
      </c>
      <c r="E121" s="25"/>
      <c r="F121" s="25"/>
      <c r="G121" s="25"/>
      <c r="H121" s="25"/>
      <c r="I121" s="25"/>
      <c r="J121" s="25">
        <f t="shared" si="2"/>
        <v>0</v>
      </c>
      <c r="K121" s="25"/>
      <c r="L121" s="25">
        <f t="shared" si="3"/>
        <v>0</v>
      </c>
    </row>
    <row r="122" spans="2:12" x14ac:dyDescent="0.4">
      <c r="B122" s="23"/>
      <c r="C122" s="23"/>
      <c r="D122" s="24" t="s">
        <v>120</v>
      </c>
      <c r="E122" s="25"/>
      <c r="F122" s="25"/>
      <c r="G122" s="25"/>
      <c r="H122" s="25"/>
      <c r="I122" s="25"/>
      <c r="J122" s="25">
        <f t="shared" si="2"/>
        <v>0</v>
      </c>
      <c r="K122" s="25"/>
      <c r="L122" s="25">
        <f t="shared" si="3"/>
        <v>0</v>
      </c>
    </row>
    <row r="123" spans="2:12" x14ac:dyDescent="0.4">
      <c r="B123" s="23"/>
      <c r="C123" s="23"/>
      <c r="D123" s="24" t="s">
        <v>121</v>
      </c>
      <c r="E123" s="25">
        <f>+E124+E125+E126+E127+E128+E129+E130+E131+E132+E133+E134+E135+E136+E137+E138+E139+E140+E141+E142+E143</f>
        <v>12094511</v>
      </c>
      <c r="F123" s="25">
        <f>+F124+F125+F126+F127+F128+F129+F130+F131+F132+F133+F134+F135+F136+F137+F138+F139+F140+F141+F142+F143</f>
        <v>21081937</v>
      </c>
      <c r="G123" s="25">
        <f>+G124+G125+G126+G127+G128+G129+G130+G131+G132+G133+G134+G135+G136+G137+G138+G139+G140+G141+G142+G143</f>
        <v>1642041</v>
      </c>
      <c r="H123" s="25">
        <f>+H124+H125+H126+H127+H128+H129+H130+H131+H132+H133+H134+H135+H136+H137+H138+H139+H140+H141+H142+H143</f>
        <v>2341227</v>
      </c>
      <c r="I123" s="25">
        <f>+I124+I125+I126+I127+I128+I129+I130+I131+I132+I133+I134+I135+I136+I137+I138+I139+I140+I141+I142+I143</f>
        <v>315634</v>
      </c>
      <c r="J123" s="25">
        <f t="shared" si="2"/>
        <v>37475350</v>
      </c>
      <c r="K123" s="25">
        <f>+K124+K125+K126+K127+K128+K129+K130+K131+K132+K133+K134+K135+K136+K137+K138+K139+K140+K141+K142+K143</f>
        <v>0</v>
      </c>
      <c r="L123" s="25">
        <f t="shared" si="3"/>
        <v>37475350</v>
      </c>
    </row>
    <row r="124" spans="2:12" x14ac:dyDescent="0.4">
      <c r="B124" s="23"/>
      <c r="C124" s="23"/>
      <c r="D124" s="24" t="s">
        <v>122</v>
      </c>
      <c r="E124" s="25">
        <v>13936</v>
      </c>
      <c r="F124" s="25">
        <v>836748</v>
      </c>
      <c r="G124" s="25">
        <v>51560</v>
      </c>
      <c r="H124" s="25">
        <v>92972</v>
      </c>
      <c r="I124" s="25">
        <v>20436</v>
      </c>
      <c r="J124" s="25">
        <f t="shared" si="2"/>
        <v>1015652</v>
      </c>
      <c r="K124" s="25"/>
      <c r="L124" s="25">
        <f t="shared" si="3"/>
        <v>1015652</v>
      </c>
    </row>
    <row r="125" spans="2:12" x14ac:dyDescent="0.4">
      <c r="B125" s="23"/>
      <c r="C125" s="23"/>
      <c r="D125" s="24" t="s">
        <v>123</v>
      </c>
      <c r="E125" s="25"/>
      <c r="F125" s="25">
        <v>388115</v>
      </c>
      <c r="G125" s="25">
        <v>23683</v>
      </c>
      <c r="H125" s="25">
        <v>43124</v>
      </c>
      <c r="I125" s="25">
        <v>3520</v>
      </c>
      <c r="J125" s="25">
        <f t="shared" si="2"/>
        <v>458442</v>
      </c>
      <c r="K125" s="25"/>
      <c r="L125" s="25">
        <f t="shared" si="3"/>
        <v>458442</v>
      </c>
    </row>
    <row r="126" spans="2:12" x14ac:dyDescent="0.4">
      <c r="B126" s="23"/>
      <c r="C126" s="23"/>
      <c r="D126" s="24" t="s">
        <v>124</v>
      </c>
      <c r="E126" s="25">
        <v>1926205</v>
      </c>
      <c r="F126" s="25">
        <v>436943</v>
      </c>
      <c r="G126" s="25">
        <v>800</v>
      </c>
      <c r="H126" s="25">
        <v>48549</v>
      </c>
      <c r="I126" s="25">
        <v>5700</v>
      </c>
      <c r="J126" s="25">
        <f t="shared" si="2"/>
        <v>2418197</v>
      </c>
      <c r="K126" s="25"/>
      <c r="L126" s="25">
        <f t="shared" si="3"/>
        <v>2418197</v>
      </c>
    </row>
    <row r="127" spans="2:12" x14ac:dyDescent="0.4">
      <c r="B127" s="23"/>
      <c r="C127" s="23"/>
      <c r="D127" s="24" t="s">
        <v>125</v>
      </c>
      <c r="E127" s="25">
        <v>94400</v>
      </c>
      <c r="F127" s="25">
        <v>305622</v>
      </c>
      <c r="G127" s="25">
        <v>3000</v>
      </c>
      <c r="H127" s="25">
        <v>33958</v>
      </c>
      <c r="I127" s="25"/>
      <c r="J127" s="25">
        <f t="shared" si="2"/>
        <v>436980</v>
      </c>
      <c r="K127" s="25"/>
      <c r="L127" s="25">
        <f t="shared" si="3"/>
        <v>436980</v>
      </c>
    </row>
    <row r="128" spans="2:12" x14ac:dyDescent="0.4">
      <c r="B128" s="23"/>
      <c r="C128" s="23"/>
      <c r="D128" s="24" t="s">
        <v>126</v>
      </c>
      <c r="E128" s="25">
        <v>268686</v>
      </c>
      <c r="F128" s="25">
        <v>1263055</v>
      </c>
      <c r="G128" s="25">
        <v>259204</v>
      </c>
      <c r="H128" s="25">
        <v>140340</v>
      </c>
      <c r="I128" s="25">
        <v>94424</v>
      </c>
      <c r="J128" s="25">
        <f t="shared" si="2"/>
        <v>2025709</v>
      </c>
      <c r="K128" s="25"/>
      <c r="L128" s="25">
        <f t="shared" si="3"/>
        <v>2025709</v>
      </c>
    </row>
    <row r="129" spans="2:12" x14ac:dyDescent="0.4">
      <c r="B129" s="23"/>
      <c r="C129" s="23"/>
      <c r="D129" s="24" t="s">
        <v>127</v>
      </c>
      <c r="E129" s="25"/>
      <c r="F129" s="25">
        <v>27702</v>
      </c>
      <c r="G129" s="25">
        <v>6</v>
      </c>
      <c r="H129" s="25">
        <v>3078</v>
      </c>
      <c r="I129" s="25">
        <v>3494</v>
      </c>
      <c r="J129" s="25">
        <f t="shared" si="2"/>
        <v>34280</v>
      </c>
      <c r="K129" s="25"/>
      <c r="L129" s="25">
        <f t="shared" si="3"/>
        <v>34280</v>
      </c>
    </row>
    <row r="130" spans="2:12" x14ac:dyDescent="0.4">
      <c r="B130" s="23"/>
      <c r="C130" s="23"/>
      <c r="D130" s="24" t="s">
        <v>128</v>
      </c>
      <c r="E130" s="25">
        <v>8800</v>
      </c>
      <c r="F130" s="25">
        <v>1751619</v>
      </c>
      <c r="G130" s="25">
        <v>174651</v>
      </c>
      <c r="H130" s="25">
        <v>194624</v>
      </c>
      <c r="I130" s="25"/>
      <c r="J130" s="25">
        <f t="shared" si="2"/>
        <v>2129694</v>
      </c>
      <c r="K130" s="25"/>
      <c r="L130" s="25">
        <f t="shared" si="3"/>
        <v>2129694</v>
      </c>
    </row>
    <row r="131" spans="2:12" x14ac:dyDescent="0.4">
      <c r="B131" s="23"/>
      <c r="C131" s="23"/>
      <c r="D131" s="24" t="s">
        <v>129</v>
      </c>
      <c r="E131" s="25">
        <v>487603</v>
      </c>
      <c r="F131" s="25">
        <v>1261045</v>
      </c>
      <c r="G131" s="25">
        <v>143796</v>
      </c>
      <c r="H131" s="25">
        <v>140116</v>
      </c>
      <c r="I131" s="25">
        <v>39002</v>
      </c>
      <c r="J131" s="25">
        <f t="shared" si="2"/>
        <v>2071562</v>
      </c>
      <c r="K131" s="25"/>
      <c r="L131" s="25">
        <f t="shared" si="3"/>
        <v>2071562</v>
      </c>
    </row>
    <row r="132" spans="2:12" x14ac:dyDescent="0.4">
      <c r="B132" s="23"/>
      <c r="C132" s="23"/>
      <c r="D132" s="24" t="s">
        <v>130</v>
      </c>
      <c r="E132" s="25">
        <v>52239</v>
      </c>
      <c r="F132" s="25">
        <v>10904</v>
      </c>
      <c r="G132" s="25"/>
      <c r="H132" s="25"/>
      <c r="I132" s="25"/>
      <c r="J132" s="25">
        <f t="shared" si="2"/>
        <v>63143</v>
      </c>
      <c r="K132" s="25"/>
      <c r="L132" s="25">
        <f t="shared" si="3"/>
        <v>63143</v>
      </c>
    </row>
    <row r="133" spans="2:12" x14ac:dyDescent="0.4">
      <c r="B133" s="23"/>
      <c r="C133" s="23"/>
      <c r="D133" s="24" t="s">
        <v>131</v>
      </c>
      <c r="E133" s="25">
        <v>45000</v>
      </c>
      <c r="F133" s="25">
        <v>6264</v>
      </c>
      <c r="G133" s="25"/>
      <c r="H133" s="25">
        <v>696</v>
      </c>
      <c r="I133" s="25"/>
      <c r="J133" s="25">
        <f t="shared" si="2"/>
        <v>51960</v>
      </c>
      <c r="K133" s="25"/>
      <c r="L133" s="25">
        <f t="shared" si="3"/>
        <v>51960</v>
      </c>
    </row>
    <row r="134" spans="2:12" x14ac:dyDescent="0.4">
      <c r="B134" s="23"/>
      <c r="C134" s="23"/>
      <c r="D134" s="24" t="s">
        <v>132</v>
      </c>
      <c r="E134" s="25">
        <v>5355502</v>
      </c>
      <c r="F134" s="25">
        <v>8262058</v>
      </c>
      <c r="G134" s="25"/>
      <c r="H134" s="25">
        <v>918007</v>
      </c>
      <c r="I134" s="25"/>
      <c r="J134" s="25">
        <f t="shared" si="2"/>
        <v>14535567</v>
      </c>
      <c r="K134" s="25"/>
      <c r="L134" s="25">
        <f t="shared" si="3"/>
        <v>14535567</v>
      </c>
    </row>
    <row r="135" spans="2:12" x14ac:dyDescent="0.4">
      <c r="B135" s="23"/>
      <c r="C135" s="23"/>
      <c r="D135" s="24" t="s">
        <v>133</v>
      </c>
      <c r="E135" s="25">
        <v>199287</v>
      </c>
      <c r="F135" s="25">
        <v>616175</v>
      </c>
      <c r="G135" s="25">
        <v>39657</v>
      </c>
      <c r="H135" s="25">
        <v>68464</v>
      </c>
      <c r="I135" s="25">
        <v>110</v>
      </c>
      <c r="J135" s="25">
        <f t="shared" si="2"/>
        <v>923693</v>
      </c>
      <c r="K135" s="25"/>
      <c r="L135" s="25">
        <f t="shared" si="3"/>
        <v>923693</v>
      </c>
    </row>
    <row r="136" spans="2:12" x14ac:dyDescent="0.4">
      <c r="B136" s="23"/>
      <c r="C136" s="23"/>
      <c r="D136" s="24" t="s">
        <v>116</v>
      </c>
      <c r="E136" s="25"/>
      <c r="F136" s="25"/>
      <c r="G136" s="25"/>
      <c r="H136" s="25"/>
      <c r="I136" s="25"/>
      <c r="J136" s="25">
        <f t="shared" ref="J136:J199" si="4">+E136+F136+G136+H136+I136</f>
        <v>0</v>
      </c>
      <c r="K136" s="25"/>
      <c r="L136" s="25">
        <f t="shared" ref="L136:L199" si="5">J136-ABS(K136)</f>
        <v>0</v>
      </c>
    </row>
    <row r="137" spans="2:12" x14ac:dyDescent="0.4">
      <c r="B137" s="23"/>
      <c r="C137" s="23"/>
      <c r="D137" s="24" t="s">
        <v>117</v>
      </c>
      <c r="E137" s="25"/>
      <c r="F137" s="25"/>
      <c r="G137" s="25"/>
      <c r="H137" s="25"/>
      <c r="I137" s="25"/>
      <c r="J137" s="25">
        <f t="shared" si="4"/>
        <v>0</v>
      </c>
      <c r="K137" s="25"/>
      <c r="L137" s="25">
        <f t="shared" si="5"/>
        <v>0</v>
      </c>
    </row>
    <row r="138" spans="2:12" x14ac:dyDescent="0.4">
      <c r="B138" s="23"/>
      <c r="C138" s="23"/>
      <c r="D138" s="24" t="s">
        <v>134</v>
      </c>
      <c r="E138" s="25"/>
      <c r="F138" s="25">
        <v>1077570</v>
      </c>
      <c r="G138" s="25"/>
      <c r="H138" s="25">
        <v>119730</v>
      </c>
      <c r="I138" s="25"/>
      <c r="J138" s="25">
        <f t="shared" si="4"/>
        <v>1197300</v>
      </c>
      <c r="K138" s="25"/>
      <c r="L138" s="25">
        <f t="shared" si="5"/>
        <v>1197300</v>
      </c>
    </row>
    <row r="139" spans="2:12" x14ac:dyDescent="0.4">
      <c r="B139" s="23"/>
      <c r="C139" s="23"/>
      <c r="D139" s="24" t="s">
        <v>135</v>
      </c>
      <c r="E139" s="25">
        <v>53460</v>
      </c>
      <c r="F139" s="25">
        <v>64890</v>
      </c>
      <c r="G139" s="25">
        <v>153400</v>
      </c>
      <c r="H139" s="25">
        <v>7210</v>
      </c>
      <c r="I139" s="25">
        <v>800</v>
      </c>
      <c r="J139" s="25">
        <f t="shared" si="4"/>
        <v>279760</v>
      </c>
      <c r="K139" s="25"/>
      <c r="L139" s="25">
        <f t="shared" si="5"/>
        <v>279760</v>
      </c>
    </row>
    <row r="140" spans="2:12" x14ac:dyDescent="0.4">
      <c r="B140" s="23"/>
      <c r="C140" s="23"/>
      <c r="D140" s="24" t="s">
        <v>136</v>
      </c>
      <c r="E140" s="25">
        <v>2661815</v>
      </c>
      <c r="F140" s="25">
        <v>3392584</v>
      </c>
      <c r="G140" s="25">
        <v>706597</v>
      </c>
      <c r="H140" s="25">
        <v>376954</v>
      </c>
      <c r="I140" s="25">
        <v>111468</v>
      </c>
      <c r="J140" s="25">
        <f t="shared" si="4"/>
        <v>7249418</v>
      </c>
      <c r="K140" s="25"/>
      <c r="L140" s="25">
        <f t="shared" si="5"/>
        <v>7249418</v>
      </c>
    </row>
    <row r="141" spans="2:12" x14ac:dyDescent="0.4">
      <c r="B141" s="23"/>
      <c r="C141" s="23"/>
      <c r="D141" s="24" t="s">
        <v>137</v>
      </c>
      <c r="E141" s="25">
        <v>442887</v>
      </c>
      <c r="F141" s="25">
        <v>604950</v>
      </c>
      <c r="G141" s="25">
        <v>21406</v>
      </c>
      <c r="H141" s="25">
        <v>67217</v>
      </c>
      <c r="I141" s="25"/>
      <c r="J141" s="25">
        <f t="shared" si="4"/>
        <v>1136460</v>
      </c>
      <c r="K141" s="25"/>
      <c r="L141" s="25">
        <f t="shared" si="5"/>
        <v>1136460</v>
      </c>
    </row>
    <row r="142" spans="2:12" x14ac:dyDescent="0.4">
      <c r="B142" s="23"/>
      <c r="C142" s="23"/>
      <c r="D142" s="24" t="s">
        <v>138</v>
      </c>
      <c r="E142" s="25">
        <v>464350</v>
      </c>
      <c r="F142" s="25">
        <v>383670</v>
      </c>
      <c r="G142" s="25">
        <v>38000</v>
      </c>
      <c r="H142" s="25">
        <v>42630</v>
      </c>
      <c r="I142" s="25">
        <v>20000</v>
      </c>
      <c r="J142" s="25">
        <f t="shared" si="4"/>
        <v>948650</v>
      </c>
      <c r="K142" s="25"/>
      <c r="L142" s="25">
        <f t="shared" si="5"/>
        <v>948650</v>
      </c>
    </row>
    <row r="143" spans="2:12" x14ac:dyDescent="0.4">
      <c r="B143" s="23"/>
      <c r="C143" s="23"/>
      <c r="D143" s="24" t="s">
        <v>120</v>
      </c>
      <c r="E143" s="25">
        <f>+E144</f>
        <v>20341</v>
      </c>
      <c r="F143" s="25">
        <f>+F144</f>
        <v>392023</v>
      </c>
      <c r="G143" s="25">
        <f>+G144</f>
        <v>26281</v>
      </c>
      <c r="H143" s="25">
        <f>+H144</f>
        <v>43558</v>
      </c>
      <c r="I143" s="25">
        <f>+I144</f>
        <v>16680</v>
      </c>
      <c r="J143" s="25">
        <f t="shared" si="4"/>
        <v>498883</v>
      </c>
      <c r="K143" s="25">
        <f>+K144</f>
        <v>0</v>
      </c>
      <c r="L143" s="25">
        <f t="shared" si="5"/>
        <v>498883</v>
      </c>
    </row>
    <row r="144" spans="2:12" x14ac:dyDescent="0.4">
      <c r="B144" s="23"/>
      <c r="C144" s="23"/>
      <c r="D144" s="24" t="s">
        <v>139</v>
      </c>
      <c r="E144" s="25">
        <v>20341</v>
      </c>
      <c r="F144" s="25">
        <v>392023</v>
      </c>
      <c r="G144" s="25">
        <v>26281</v>
      </c>
      <c r="H144" s="25">
        <v>43558</v>
      </c>
      <c r="I144" s="25">
        <v>16680</v>
      </c>
      <c r="J144" s="25">
        <f t="shared" si="4"/>
        <v>498883</v>
      </c>
      <c r="K144" s="25"/>
      <c r="L144" s="25">
        <f t="shared" si="5"/>
        <v>498883</v>
      </c>
    </row>
    <row r="145" spans="2:12" x14ac:dyDescent="0.4">
      <c r="B145" s="23"/>
      <c r="C145" s="23"/>
      <c r="D145" s="24" t="s">
        <v>140</v>
      </c>
      <c r="E145" s="25"/>
      <c r="F145" s="25">
        <v>148277</v>
      </c>
      <c r="G145" s="25">
        <v>3197</v>
      </c>
      <c r="H145" s="25">
        <v>37674</v>
      </c>
      <c r="I145" s="25"/>
      <c r="J145" s="25">
        <f t="shared" si="4"/>
        <v>189148</v>
      </c>
      <c r="K145" s="25"/>
      <c r="L145" s="25">
        <f t="shared" si="5"/>
        <v>189148</v>
      </c>
    </row>
    <row r="146" spans="2:12" x14ac:dyDescent="0.4">
      <c r="B146" s="23"/>
      <c r="C146" s="23"/>
      <c r="D146" s="24" t="s">
        <v>141</v>
      </c>
      <c r="E146" s="25">
        <v>4656</v>
      </c>
      <c r="F146" s="25">
        <v>72516</v>
      </c>
      <c r="G146" s="25">
        <v>4656</v>
      </c>
      <c r="H146" s="25"/>
      <c r="I146" s="25">
        <v>6204</v>
      </c>
      <c r="J146" s="25">
        <f t="shared" si="4"/>
        <v>88032</v>
      </c>
      <c r="K146" s="25"/>
      <c r="L146" s="25">
        <f t="shared" si="5"/>
        <v>88032</v>
      </c>
    </row>
    <row r="147" spans="2:12" x14ac:dyDescent="0.4">
      <c r="B147" s="23"/>
      <c r="C147" s="23"/>
      <c r="D147" s="24" t="s">
        <v>142</v>
      </c>
      <c r="E147" s="25">
        <f>+E148+E149+E151+E152</f>
        <v>108000</v>
      </c>
      <c r="F147" s="25">
        <f>+F148+F149+F151+F152</f>
        <v>3600</v>
      </c>
      <c r="G147" s="25">
        <f>+G148+G149+G151+G152</f>
        <v>0</v>
      </c>
      <c r="H147" s="25">
        <f>+H148+H149+H151+H152</f>
        <v>35402</v>
      </c>
      <c r="I147" s="25">
        <f>+I148+I149+I151+I152</f>
        <v>0</v>
      </c>
      <c r="J147" s="25">
        <f t="shared" si="4"/>
        <v>147002</v>
      </c>
      <c r="K147" s="25">
        <f>+K148+K149+K151+K152</f>
        <v>0</v>
      </c>
      <c r="L147" s="25">
        <f t="shared" si="5"/>
        <v>147002</v>
      </c>
    </row>
    <row r="148" spans="2:12" x14ac:dyDescent="0.4">
      <c r="B148" s="23"/>
      <c r="C148" s="23"/>
      <c r="D148" s="24" t="s">
        <v>143</v>
      </c>
      <c r="E148" s="25"/>
      <c r="F148" s="25">
        <v>3600</v>
      </c>
      <c r="G148" s="25"/>
      <c r="H148" s="25"/>
      <c r="I148" s="25"/>
      <c r="J148" s="25">
        <f t="shared" si="4"/>
        <v>3600</v>
      </c>
      <c r="K148" s="25"/>
      <c r="L148" s="25">
        <f t="shared" si="5"/>
        <v>3600</v>
      </c>
    </row>
    <row r="149" spans="2:12" x14ac:dyDescent="0.4">
      <c r="B149" s="23"/>
      <c r="C149" s="23"/>
      <c r="D149" s="24" t="s">
        <v>120</v>
      </c>
      <c r="E149" s="25">
        <f>+E150</f>
        <v>0</v>
      </c>
      <c r="F149" s="25">
        <f>+F150</f>
        <v>0</v>
      </c>
      <c r="G149" s="25">
        <f>+G150</f>
        <v>0</v>
      </c>
      <c r="H149" s="25">
        <f>+H150</f>
        <v>0</v>
      </c>
      <c r="I149" s="25">
        <f>+I150</f>
        <v>0</v>
      </c>
      <c r="J149" s="25">
        <f t="shared" si="4"/>
        <v>0</v>
      </c>
      <c r="K149" s="25">
        <f>+K150</f>
        <v>0</v>
      </c>
      <c r="L149" s="25">
        <f t="shared" si="5"/>
        <v>0</v>
      </c>
    </row>
    <row r="150" spans="2:12" x14ac:dyDescent="0.4">
      <c r="B150" s="23"/>
      <c r="C150" s="23"/>
      <c r="D150" s="24" t="s">
        <v>139</v>
      </c>
      <c r="E150" s="25"/>
      <c r="F150" s="25"/>
      <c r="G150" s="25"/>
      <c r="H150" s="25"/>
      <c r="I150" s="25"/>
      <c r="J150" s="25">
        <f t="shared" si="4"/>
        <v>0</v>
      </c>
      <c r="K150" s="25"/>
      <c r="L150" s="25">
        <f t="shared" si="5"/>
        <v>0</v>
      </c>
    </row>
    <row r="151" spans="2:12" x14ac:dyDescent="0.4">
      <c r="B151" s="23"/>
      <c r="C151" s="23"/>
      <c r="D151" s="24" t="s">
        <v>144</v>
      </c>
      <c r="E151" s="25">
        <v>108000</v>
      </c>
      <c r="F151" s="25"/>
      <c r="G151" s="25"/>
      <c r="H151" s="25">
        <v>35402</v>
      </c>
      <c r="I151" s="25"/>
      <c r="J151" s="25">
        <f t="shared" si="4"/>
        <v>143402</v>
      </c>
      <c r="K151" s="25"/>
      <c r="L151" s="25">
        <f t="shared" si="5"/>
        <v>143402</v>
      </c>
    </row>
    <row r="152" spans="2:12" x14ac:dyDescent="0.4">
      <c r="B152" s="23"/>
      <c r="C152" s="23"/>
      <c r="D152" s="24" t="s">
        <v>145</v>
      </c>
      <c r="E152" s="25"/>
      <c r="F152" s="25"/>
      <c r="G152" s="25"/>
      <c r="H152" s="25"/>
      <c r="I152" s="25"/>
      <c r="J152" s="25">
        <f t="shared" si="4"/>
        <v>0</v>
      </c>
      <c r="K152" s="25"/>
      <c r="L152" s="25">
        <f t="shared" si="5"/>
        <v>0</v>
      </c>
    </row>
    <row r="153" spans="2:12" x14ac:dyDescent="0.4">
      <c r="B153" s="23"/>
      <c r="C153" s="23"/>
      <c r="D153" s="24" t="s">
        <v>146</v>
      </c>
      <c r="E153" s="25">
        <f>+E154+E156+E157</f>
        <v>0</v>
      </c>
      <c r="F153" s="25">
        <f>+F154+F156+F157</f>
        <v>0</v>
      </c>
      <c r="G153" s="25">
        <f>+G154+G156+G157</f>
        <v>13364</v>
      </c>
      <c r="H153" s="25">
        <f>+H154+H156+H157</f>
        <v>0</v>
      </c>
      <c r="I153" s="25">
        <f>+I154+I156+I157</f>
        <v>0</v>
      </c>
      <c r="J153" s="25">
        <f t="shared" si="4"/>
        <v>13364</v>
      </c>
      <c r="K153" s="25">
        <f>+K154+K156+K157</f>
        <v>0</v>
      </c>
      <c r="L153" s="25">
        <f t="shared" si="5"/>
        <v>13364</v>
      </c>
    </row>
    <row r="154" spans="2:12" x14ac:dyDescent="0.4">
      <c r="B154" s="23"/>
      <c r="C154" s="23"/>
      <c r="D154" s="24" t="s">
        <v>147</v>
      </c>
      <c r="E154" s="25">
        <f>+E155</f>
        <v>0</v>
      </c>
      <c r="F154" s="25">
        <f>+F155</f>
        <v>0</v>
      </c>
      <c r="G154" s="25">
        <f>+G155</f>
        <v>0</v>
      </c>
      <c r="H154" s="25">
        <f>+H155</f>
        <v>0</v>
      </c>
      <c r="I154" s="25">
        <f>+I155</f>
        <v>0</v>
      </c>
      <c r="J154" s="25">
        <f t="shared" si="4"/>
        <v>0</v>
      </c>
      <c r="K154" s="25">
        <f>+K155</f>
        <v>0</v>
      </c>
      <c r="L154" s="25">
        <f t="shared" si="5"/>
        <v>0</v>
      </c>
    </row>
    <row r="155" spans="2:12" x14ac:dyDescent="0.4">
      <c r="B155" s="23"/>
      <c r="C155" s="23"/>
      <c r="D155" s="24" t="s">
        <v>148</v>
      </c>
      <c r="E155" s="25"/>
      <c r="F155" s="25"/>
      <c r="G155" s="25"/>
      <c r="H155" s="25"/>
      <c r="I155" s="25"/>
      <c r="J155" s="25">
        <f t="shared" si="4"/>
        <v>0</v>
      </c>
      <c r="K155" s="25"/>
      <c r="L155" s="25">
        <f t="shared" si="5"/>
        <v>0</v>
      </c>
    </row>
    <row r="156" spans="2:12" x14ac:dyDescent="0.4">
      <c r="B156" s="23"/>
      <c r="C156" s="23"/>
      <c r="D156" s="24" t="s">
        <v>149</v>
      </c>
      <c r="E156" s="25"/>
      <c r="F156" s="25"/>
      <c r="G156" s="25"/>
      <c r="H156" s="25"/>
      <c r="I156" s="25"/>
      <c r="J156" s="25">
        <f t="shared" si="4"/>
        <v>0</v>
      </c>
      <c r="K156" s="25"/>
      <c r="L156" s="25">
        <f t="shared" si="5"/>
        <v>0</v>
      </c>
    </row>
    <row r="157" spans="2:12" x14ac:dyDescent="0.4">
      <c r="B157" s="23"/>
      <c r="C157" s="23"/>
      <c r="D157" s="24" t="s">
        <v>150</v>
      </c>
      <c r="E157" s="25"/>
      <c r="F157" s="25"/>
      <c r="G157" s="25">
        <v>13364</v>
      </c>
      <c r="H157" s="25"/>
      <c r="I157" s="25"/>
      <c r="J157" s="25">
        <f t="shared" si="4"/>
        <v>13364</v>
      </c>
      <c r="K157" s="25"/>
      <c r="L157" s="25">
        <f t="shared" si="5"/>
        <v>13364</v>
      </c>
    </row>
    <row r="158" spans="2:12" x14ac:dyDescent="0.4">
      <c r="B158" s="23"/>
      <c r="C158" s="26"/>
      <c r="D158" s="27" t="s">
        <v>151</v>
      </c>
      <c r="E158" s="28">
        <f>+E79+E105+E123+E145+E146+E147+E153</f>
        <v>44251972</v>
      </c>
      <c r="F158" s="28">
        <f>+F79+F105+F123+F145+F146+F147+F153</f>
        <v>292954012</v>
      </c>
      <c r="G158" s="28">
        <f>+G79+G105+G123+G145+G146+G147+G153</f>
        <v>35001699</v>
      </c>
      <c r="H158" s="28">
        <f>+H79+H105+H123+H145+H146+H147+H153</f>
        <v>33326039</v>
      </c>
      <c r="I158" s="28">
        <f>+I79+I105+I123+I145+I146+I147+I153</f>
        <v>14218985</v>
      </c>
      <c r="J158" s="28">
        <f t="shared" si="4"/>
        <v>419752707</v>
      </c>
      <c r="K158" s="28">
        <f>+K79+K105+K123+K145+K146+K147+K153</f>
        <v>0</v>
      </c>
      <c r="L158" s="28">
        <f t="shared" si="5"/>
        <v>419752707</v>
      </c>
    </row>
    <row r="159" spans="2:12" x14ac:dyDescent="0.4">
      <c r="B159" s="26"/>
      <c r="C159" s="29" t="s">
        <v>152</v>
      </c>
      <c r="D159" s="30"/>
      <c r="E159" s="31">
        <f xml:space="preserve"> +E78 - E158</f>
        <v>-44032766</v>
      </c>
      <c r="F159" s="31">
        <f xml:space="preserve"> +F78 - F158</f>
        <v>-3406549</v>
      </c>
      <c r="G159" s="31">
        <f xml:space="preserve"> +G78 - G158</f>
        <v>1837711</v>
      </c>
      <c r="H159" s="31">
        <f xml:space="preserve"> +H78 - H158</f>
        <v>-8022865</v>
      </c>
      <c r="I159" s="31">
        <f xml:space="preserve"> +I78 - I158</f>
        <v>-2033245</v>
      </c>
      <c r="J159" s="31">
        <f t="shared" si="4"/>
        <v>-55657714</v>
      </c>
      <c r="K159" s="31">
        <f xml:space="preserve"> +K78 - K158</f>
        <v>0</v>
      </c>
      <c r="L159" s="31">
        <f>L78-L158</f>
        <v>-55657714</v>
      </c>
    </row>
    <row r="160" spans="2:12" x14ac:dyDescent="0.4">
      <c r="B160" s="20" t="s">
        <v>153</v>
      </c>
      <c r="C160" s="20" t="s">
        <v>15</v>
      </c>
      <c r="D160" s="24" t="s">
        <v>154</v>
      </c>
      <c r="E160" s="25">
        <f>+E161+E162</f>
        <v>0</v>
      </c>
      <c r="F160" s="25">
        <f>+F161+F162</f>
        <v>0</v>
      </c>
      <c r="G160" s="25">
        <f>+G161+G162</f>
        <v>0</v>
      </c>
      <c r="H160" s="25">
        <f>+H161+H162</f>
        <v>0</v>
      </c>
      <c r="I160" s="25">
        <f>+I161+I162</f>
        <v>0</v>
      </c>
      <c r="J160" s="25">
        <f t="shared" si="4"/>
        <v>0</v>
      </c>
      <c r="K160" s="25">
        <f>+K161+K162</f>
        <v>0</v>
      </c>
      <c r="L160" s="25">
        <f t="shared" si="5"/>
        <v>0</v>
      </c>
    </row>
    <row r="161" spans="2:12" x14ac:dyDescent="0.4">
      <c r="B161" s="23"/>
      <c r="C161" s="23"/>
      <c r="D161" s="24" t="s">
        <v>155</v>
      </c>
      <c r="E161" s="25"/>
      <c r="F161" s="25"/>
      <c r="G161" s="25"/>
      <c r="H161" s="25"/>
      <c r="I161" s="25"/>
      <c r="J161" s="25">
        <f t="shared" si="4"/>
        <v>0</v>
      </c>
      <c r="K161" s="25"/>
      <c r="L161" s="25">
        <f t="shared" si="5"/>
        <v>0</v>
      </c>
    </row>
    <row r="162" spans="2:12" x14ac:dyDescent="0.4">
      <c r="B162" s="23"/>
      <c r="C162" s="23"/>
      <c r="D162" s="24" t="s">
        <v>156</v>
      </c>
      <c r="E162" s="25"/>
      <c r="F162" s="25"/>
      <c r="G162" s="25"/>
      <c r="H162" s="25"/>
      <c r="I162" s="25"/>
      <c r="J162" s="25">
        <f t="shared" si="4"/>
        <v>0</v>
      </c>
      <c r="K162" s="25"/>
      <c r="L162" s="25">
        <f t="shared" si="5"/>
        <v>0</v>
      </c>
    </row>
    <row r="163" spans="2:12" x14ac:dyDescent="0.4">
      <c r="B163" s="23"/>
      <c r="C163" s="23"/>
      <c r="D163" s="24" t="s">
        <v>157</v>
      </c>
      <c r="E163" s="25">
        <f>+E164+E165</f>
        <v>0</v>
      </c>
      <c r="F163" s="25">
        <f>+F164+F165</f>
        <v>0</v>
      </c>
      <c r="G163" s="25">
        <f>+G164+G165</f>
        <v>0</v>
      </c>
      <c r="H163" s="25">
        <f>+H164+H165</f>
        <v>0</v>
      </c>
      <c r="I163" s="25">
        <f>+I164+I165</f>
        <v>0</v>
      </c>
      <c r="J163" s="25">
        <f t="shared" si="4"/>
        <v>0</v>
      </c>
      <c r="K163" s="25">
        <f>+K164+K165</f>
        <v>0</v>
      </c>
      <c r="L163" s="25">
        <f t="shared" si="5"/>
        <v>0</v>
      </c>
    </row>
    <row r="164" spans="2:12" x14ac:dyDescent="0.4">
      <c r="B164" s="23"/>
      <c r="C164" s="23"/>
      <c r="D164" s="24" t="s">
        <v>158</v>
      </c>
      <c r="E164" s="25"/>
      <c r="F164" s="25"/>
      <c r="G164" s="25"/>
      <c r="H164" s="25"/>
      <c r="I164" s="25"/>
      <c r="J164" s="25">
        <f t="shared" si="4"/>
        <v>0</v>
      </c>
      <c r="K164" s="25"/>
      <c r="L164" s="25">
        <f t="shared" si="5"/>
        <v>0</v>
      </c>
    </row>
    <row r="165" spans="2:12" x14ac:dyDescent="0.4">
      <c r="B165" s="23"/>
      <c r="C165" s="23"/>
      <c r="D165" s="24" t="s">
        <v>159</v>
      </c>
      <c r="E165" s="25"/>
      <c r="F165" s="25"/>
      <c r="G165" s="25"/>
      <c r="H165" s="25"/>
      <c r="I165" s="25"/>
      <c r="J165" s="25">
        <f t="shared" si="4"/>
        <v>0</v>
      </c>
      <c r="K165" s="25"/>
      <c r="L165" s="25">
        <f t="shared" si="5"/>
        <v>0</v>
      </c>
    </row>
    <row r="166" spans="2:12" x14ac:dyDescent="0.4">
      <c r="B166" s="23"/>
      <c r="C166" s="23"/>
      <c r="D166" s="24" t="s">
        <v>160</v>
      </c>
      <c r="E166" s="25"/>
      <c r="F166" s="25"/>
      <c r="G166" s="25"/>
      <c r="H166" s="25"/>
      <c r="I166" s="25"/>
      <c r="J166" s="25">
        <f t="shared" si="4"/>
        <v>0</v>
      </c>
      <c r="K166" s="25"/>
      <c r="L166" s="25">
        <f t="shared" si="5"/>
        <v>0</v>
      </c>
    </row>
    <row r="167" spans="2:12" x14ac:dyDescent="0.4">
      <c r="B167" s="23"/>
      <c r="C167" s="23"/>
      <c r="D167" s="24" t="s">
        <v>161</v>
      </c>
      <c r="E167" s="25"/>
      <c r="F167" s="25"/>
      <c r="G167" s="25"/>
      <c r="H167" s="25"/>
      <c r="I167" s="25"/>
      <c r="J167" s="25">
        <f t="shared" si="4"/>
        <v>0</v>
      </c>
      <c r="K167" s="25"/>
      <c r="L167" s="25">
        <f t="shared" si="5"/>
        <v>0</v>
      </c>
    </row>
    <row r="168" spans="2:12" x14ac:dyDescent="0.4">
      <c r="B168" s="23"/>
      <c r="C168" s="23"/>
      <c r="D168" s="24" t="s">
        <v>162</v>
      </c>
      <c r="E168" s="25">
        <f>+E169+E170+E171+E172</f>
        <v>0</v>
      </c>
      <c r="F168" s="25">
        <f>+F169+F170+F171+F172</f>
        <v>0</v>
      </c>
      <c r="G168" s="25">
        <f>+G169+G170+G171+G172</f>
        <v>0</v>
      </c>
      <c r="H168" s="25">
        <f>+H169+H170+H171+H172</f>
        <v>0</v>
      </c>
      <c r="I168" s="25">
        <f>+I169+I170+I171+I172</f>
        <v>0</v>
      </c>
      <c r="J168" s="25">
        <f t="shared" si="4"/>
        <v>0</v>
      </c>
      <c r="K168" s="25">
        <f>+K169+K170+K171+K172</f>
        <v>0</v>
      </c>
      <c r="L168" s="25">
        <f t="shared" si="5"/>
        <v>0</v>
      </c>
    </row>
    <row r="169" spans="2:12" x14ac:dyDescent="0.4">
      <c r="B169" s="23"/>
      <c r="C169" s="23"/>
      <c r="D169" s="24" t="s">
        <v>163</v>
      </c>
      <c r="E169" s="25"/>
      <c r="F169" s="25"/>
      <c r="G169" s="25"/>
      <c r="H169" s="25"/>
      <c r="I169" s="25"/>
      <c r="J169" s="25">
        <f t="shared" si="4"/>
        <v>0</v>
      </c>
      <c r="K169" s="25"/>
      <c r="L169" s="25">
        <f t="shared" si="5"/>
        <v>0</v>
      </c>
    </row>
    <row r="170" spans="2:12" x14ac:dyDescent="0.4">
      <c r="B170" s="23"/>
      <c r="C170" s="23"/>
      <c r="D170" s="24" t="s">
        <v>164</v>
      </c>
      <c r="E170" s="25"/>
      <c r="F170" s="25"/>
      <c r="G170" s="25"/>
      <c r="H170" s="25"/>
      <c r="I170" s="25"/>
      <c r="J170" s="25">
        <f t="shared" si="4"/>
        <v>0</v>
      </c>
      <c r="K170" s="25"/>
      <c r="L170" s="25">
        <f t="shared" si="5"/>
        <v>0</v>
      </c>
    </row>
    <row r="171" spans="2:12" x14ac:dyDescent="0.4">
      <c r="B171" s="23"/>
      <c r="C171" s="23"/>
      <c r="D171" s="24" t="s">
        <v>165</v>
      </c>
      <c r="E171" s="25"/>
      <c r="F171" s="25"/>
      <c r="G171" s="25"/>
      <c r="H171" s="25"/>
      <c r="I171" s="25"/>
      <c r="J171" s="25">
        <f t="shared" si="4"/>
        <v>0</v>
      </c>
      <c r="K171" s="25"/>
      <c r="L171" s="25">
        <f t="shared" si="5"/>
        <v>0</v>
      </c>
    </row>
    <row r="172" spans="2:12" x14ac:dyDescent="0.4">
      <c r="B172" s="23"/>
      <c r="C172" s="23"/>
      <c r="D172" s="24" t="s">
        <v>166</v>
      </c>
      <c r="E172" s="25"/>
      <c r="F172" s="25"/>
      <c r="G172" s="25"/>
      <c r="H172" s="25"/>
      <c r="I172" s="25"/>
      <c r="J172" s="25">
        <f t="shared" si="4"/>
        <v>0</v>
      </c>
      <c r="K172" s="25"/>
      <c r="L172" s="25">
        <f t="shared" si="5"/>
        <v>0</v>
      </c>
    </row>
    <row r="173" spans="2:12" x14ac:dyDescent="0.4">
      <c r="B173" s="23"/>
      <c r="C173" s="23"/>
      <c r="D173" s="24" t="s">
        <v>167</v>
      </c>
      <c r="E173" s="25">
        <f>+E174</f>
        <v>0</v>
      </c>
      <c r="F173" s="25">
        <f>+F174</f>
        <v>0</v>
      </c>
      <c r="G173" s="25">
        <f>+G174</f>
        <v>0</v>
      </c>
      <c r="H173" s="25">
        <f>+H174</f>
        <v>0</v>
      </c>
      <c r="I173" s="25">
        <f>+I174</f>
        <v>0</v>
      </c>
      <c r="J173" s="25">
        <f t="shared" si="4"/>
        <v>0</v>
      </c>
      <c r="K173" s="25">
        <f>+K174</f>
        <v>0</v>
      </c>
      <c r="L173" s="25">
        <f t="shared" si="5"/>
        <v>0</v>
      </c>
    </row>
    <row r="174" spans="2:12" x14ac:dyDescent="0.4">
      <c r="B174" s="23"/>
      <c r="C174" s="23"/>
      <c r="D174" s="24" t="s">
        <v>73</v>
      </c>
      <c r="E174" s="25"/>
      <c r="F174" s="25"/>
      <c r="G174" s="25"/>
      <c r="H174" s="25"/>
      <c r="I174" s="25"/>
      <c r="J174" s="25">
        <f t="shared" si="4"/>
        <v>0</v>
      </c>
      <c r="K174" s="25"/>
      <c r="L174" s="25">
        <f t="shared" si="5"/>
        <v>0</v>
      </c>
    </row>
    <row r="175" spans="2:12" x14ac:dyDescent="0.4">
      <c r="B175" s="23"/>
      <c r="C175" s="26"/>
      <c r="D175" s="27" t="s">
        <v>168</v>
      </c>
      <c r="E175" s="28">
        <f>+E160+E163+E166+E167+E168+E173</f>
        <v>0</v>
      </c>
      <c r="F175" s="28">
        <f>+F160+F163+F166+F167+F168+F173</f>
        <v>0</v>
      </c>
      <c r="G175" s="28">
        <f>+G160+G163+G166+G167+G168+G173</f>
        <v>0</v>
      </c>
      <c r="H175" s="28">
        <f>+H160+H163+H166+H167+H168+H173</f>
        <v>0</v>
      </c>
      <c r="I175" s="28">
        <f>+I160+I163+I166+I167+I168+I173</f>
        <v>0</v>
      </c>
      <c r="J175" s="28">
        <f t="shared" si="4"/>
        <v>0</v>
      </c>
      <c r="K175" s="28">
        <f>+K160+K163+K166+K167+K168+K173</f>
        <v>0</v>
      </c>
      <c r="L175" s="28">
        <f t="shared" si="5"/>
        <v>0</v>
      </c>
    </row>
    <row r="176" spans="2:12" x14ac:dyDescent="0.4">
      <c r="B176" s="23"/>
      <c r="C176" s="20" t="s">
        <v>76</v>
      </c>
      <c r="D176" s="24" t="s">
        <v>169</v>
      </c>
      <c r="E176" s="25"/>
      <c r="F176" s="25"/>
      <c r="G176" s="25"/>
      <c r="H176" s="25"/>
      <c r="I176" s="25"/>
      <c r="J176" s="25">
        <f t="shared" si="4"/>
        <v>0</v>
      </c>
      <c r="K176" s="25"/>
      <c r="L176" s="25">
        <f t="shared" si="5"/>
        <v>0</v>
      </c>
    </row>
    <row r="177" spans="2:12" x14ac:dyDescent="0.4">
      <c r="B177" s="23"/>
      <c r="C177" s="23"/>
      <c r="D177" s="24" t="s">
        <v>170</v>
      </c>
      <c r="E177" s="25">
        <f>+E178+E179+E180+E181+E182+E183+E184+E185+E186+E187</f>
        <v>0</v>
      </c>
      <c r="F177" s="25">
        <f>+F178+F179+F180+F181+F182+F183+F184+F185+F186+F187</f>
        <v>17854189</v>
      </c>
      <c r="G177" s="25">
        <f>+G178+G179+G180+G181+G182+G183+G184+G185+G186+G187</f>
        <v>162800</v>
      </c>
      <c r="H177" s="25">
        <f>+H178+H179+H180+H181+H182+H183+H184+H185+H186+H187</f>
        <v>0</v>
      </c>
      <c r="I177" s="25">
        <f>+I178+I179+I180+I181+I182+I183+I184+I185+I186+I187</f>
        <v>0</v>
      </c>
      <c r="J177" s="25">
        <f t="shared" si="4"/>
        <v>18016989</v>
      </c>
      <c r="K177" s="25">
        <f>+K178+K179+K180+K181+K182+K183+K184+K185+K186+K187</f>
        <v>0</v>
      </c>
      <c r="L177" s="25">
        <f t="shared" si="5"/>
        <v>18016989</v>
      </c>
    </row>
    <row r="178" spans="2:12" x14ac:dyDescent="0.4">
      <c r="B178" s="23"/>
      <c r="C178" s="23"/>
      <c r="D178" s="24" t="s">
        <v>171</v>
      </c>
      <c r="E178" s="25"/>
      <c r="F178" s="25"/>
      <c r="G178" s="25"/>
      <c r="H178" s="25"/>
      <c r="I178" s="25"/>
      <c r="J178" s="25">
        <f t="shared" si="4"/>
        <v>0</v>
      </c>
      <c r="K178" s="25"/>
      <c r="L178" s="25">
        <f t="shared" si="5"/>
        <v>0</v>
      </c>
    </row>
    <row r="179" spans="2:12" x14ac:dyDescent="0.4">
      <c r="B179" s="23"/>
      <c r="C179" s="23"/>
      <c r="D179" s="24" t="s">
        <v>172</v>
      </c>
      <c r="E179" s="25"/>
      <c r="F179" s="25"/>
      <c r="G179" s="25"/>
      <c r="H179" s="25"/>
      <c r="I179" s="25"/>
      <c r="J179" s="25">
        <f t="shared" si="4"/>
        <v>0</v>
      </c>
      <c r="K179" s="25"/>
      <c r="L179" s="25">
        <f t="shared" si="5"/>
        <v>0</v>
      </c>
    </row>
    <row r="180" spans="2:12" x14ac:dyDescent="0.4">
      <c r="B180" s="23"/>
      <c r="C180" s="23"/>
      <c r="D180" s="24" t="s">
        <v>173</v>
      </c>
      <c r="E180" s="25"/>
      <c r="F180" s="25"/>
      <c r="G180" s="25"/>
      <c r="H180" s="25"/>
      <c r="I180" s="25"/>
      <c r="J180" s="25">
        <f t="shared" si="4"/>
        <v>0</v>
      </c>
      <c r="K180" s="25"/>
      <c r="L180" s="25">
        <f t="shared" si="5"/>
        <v>0</v>
      </c>
    </row>
    <row r="181" spans="2:12" x14ac:dyDescent="0.4">
      <c r="B181" s="23"/>
      <c r="C181" s="23"/>
      <c r="D181" s="24" t="s">
        <v>174</v>
      </c>
      <c r="E181" s="25"/>
      <c r="F181" s="25">
        <v>12950329</v>
      </c>
      <c r="G181" s="25"/>
      <c r="H181" s="25"/>
      <c r="I181" s="25"/>
      <c r="J181" s="25">
        <f t="shared" si="4"/>
        <v>12950329</v>
      </c>
      <c r="K181" s="25"/>
      <c r="L181" s="25">
        <f t="shared" si="5"/>
        <v>12950329</v>
      </c>
    </row>
    <row r="182" spans="2:12" x14ac:dyDescent="0.4">
      <c r="B182" s="23"/>
      <c r="C182" s="23"/>
      <c r="D182" s="24" t="s">
        <v>175</v>
      </c>
      <c r="E182" s="25"/>
      <c r="F182" s="25"/>
      <c r="G182" s="25"/>
      <c r="H182" s="25"/>
      <c r="I182" s="25"/>
      <c r="J182" s="25">
        <f t="shared" si="4"/>
        <v>0</v>
      </c>
      <c r="K182" s="25"/>
      <c r="L182" s="25">
        <f t="shared" si="5"/>
        <v>0</v>
      </c>
    </row>
    <row r="183" spans="2:12" x14ac:dyDescent="0.4">
      <c r="B183" s="23"/>
      <c r="C183" s="23"/>
      <c r="D183" s="24" t="s">
        <v>176</v>
      </c>
      <c r="E183" s="25"/>
      <c r="F183" s="25">
        <v>4419860</v>
      </c>
      <c r="G183" s="25">
        <v>162800</v>
      </c>
      <c r="H183" s="25"/>
      <c r="I183" s="25"/>
      <c r="J183" s="25">
        <f t="shared" si="4"/>
        <v>4582660</v>
      </c>
      <c r="K183" s="25"/>
      <c r="L183" s="25">
        <f t="shared" si="5"/>
        <v>4582660</v>
      </c>
    </row>
    <row r="184" spans="2:12" x14ac:dyDescent="0.4">
      <c r="B184" s="23"/>
      <c r="C184" s="23"/>
      <c r="D184" s="24" t="s">
        <v>177</v>
      </c>
      <c r="E184" s="25"/>
      <c r="F184" s="25"/>
      <c r="G184" s="25"/>
      <c r="H184" s="25"/>
      <c r="I184" s="25"/>
      <c r="J184" s="25">
        <f t="shared" si="4"/>
        <v>0</v>
      </c>
      <c r="K184" s="25"/>
      <c r="L184" s="25">
        <f t="shared" si="5"/>
        <v>0</v>
      </c>
    </row>
    <row r="185" spans="2:12" x14ac:dyDescent="0.4">
      <c r="B185" s="23"/>
      <c r="C185" s="23"/>
      <c r="D185" s="24" t="s">
        <v>178</v>
      </c>
      <c r="E185" s="25"/>
      <c r="F185" s="25"/>
      <c r="G185" s="25"/>
      <c r="H185" s="25"/>
      <c r="I185" s="25"/>
      <c r="J185" s="25">
        <f t="shared" si="4"/>
        <v>0</v>
      </c>
      <c r="K185" s="25"/>
      <c r="L185" s="25">
        <f t="shared" si="5"/>
        <v>0</v>
      </c>
    </row>
    <row r="186" spans="2:12" x14ac:dyDescent="0.4">
      <c r="B186" s="23"/>
      <c r="C186" s="23"/>
      <c r="D186" s="24" t="s">
        <v>179</v>
      </c>
      <c r="E186" s="25"/>
      <c r="F186" s="25"/>
      <c r="G186" s="25"/>
      <c r="H186" s="25"/>
      <c r="I186" s="25"/>
      <c r="J186" s="25">
        <f t="shared" si="4"/>
        <v>0</v>
      </c>
      <c r="K186" s="25"/>
      <c r="L186" s="25">
        <f t="shared" si="5"/>
        <v>0</v>
      </c>
    </row>
    <row r="187" spans="2:12" x14ac:dyDescent="0.4">
      <c r="B187" s="23"/>
      <c r="C187" s="23"/>
      <c r="D187" s="24" t="s">
        <v>180</v>
      </c>
      <c r="E187" s="25"/>
      <c r="F187" s="25">
        <v>484000</v>
      </c>
      <c r="G187" s="25"/>
      <c r="H187" s="25"/>
      <c r="I187" s="25"/>
      <c r="J187" s="25">
        <f t="shared" si="4"/>
        <v>484000</v>
      </c>
      <c r="K187" s="25"/>
      <c r="L187" s="25">
        <f t="shared" si="5"/>
        <v>484000</v>
      </c>
    </row>
    <row r="188" spans="2:12" x14ac:dyDescent="0.4">
      <c r="B188" s="23"/>
      <c r="C188" s="23"/>
      <c r="D188" s="24" t="s">
        <v>181</v>
      </c>
      <c r="E188" s="25"/>
      <c r="F188" s="25"/>
      <c r="G188" s="25"/>
      <c r="H188" s="25"/>
      <c r="I188" s="25"/>
      <c r="J188" s="25">
        <f t="shared" si="4"/>
        <v>0</v>
      </c>
      <c r="K188" s="25"/>
      <c r="L188" s="25">
        <f t="shared" si="5"/>
        <v>0</v>
      </c>
    </row>
    <row r="189" spans="2:12" x14ac:dyDescent="0.4">
      <c r="B189" s="23"/>
      <c r="C189" s="23"/>
      <c r="D189" s="24" t="s">
        <v>182</v>
      </c>
      <c r="E189" s="25">
        <v>88656</v>
      </c>
      <c r="F189" s="25">
        <v>1349196</v>
      </c>
      <c r="G189" s="25">
        <v>88656</v>
      </c>
      <c r="H189" s="25"/>
      <c r="I189" s="25">
        <v>118212</v>
      </c>
      <c r="J189" s="25">
        <f t="shared" si="4"/>
        <v>1644720</v>
      </c>
      <c r="K189" s="25"/>
      <c r="L189" s="25">
        <f t="shared" si="5"/>
        <v>1644720</v>
      </c>
    </row>
    <row r="190" spans="2:12" x14ac:dyDescent="0.4">
      <c r="B190" s="23"/>
      <c r="C190" s="23"/>
      <c r="D190" s="24" t="s">
        <v>183</v>
      </c>
      <c r="E190" s="25">
        <f>+E191</f>
        <v>0</v>
      </c>
      <c r="F190" s="25">
        <f>+F191</f>
        <v>0</v>
      </c>
      <c r="G190" s="25">
        <f>+G191</f>
        <v>0</v>
      </c>
      <c r="H190" s="25">
        <f>+H191</f>
        <v>0</v>
      </c>
      <c r="I190" s="25">
        <f>+I191</f>
        <v>0</v>
      </c>
      <c r="J190" s="25">
        <f t="shared" si="4"/>
        <v>0</v>
      </c>
      <c r="K190" s="25">
        <f>+K191</f>
        <v>0</v>
      </c>
      <c r="L190" s="25">
        <f t="shared" si="5"/>
        <v>0</v>
      </c>
    </row>
    <row r="191" spans="2:12" x14ac:dyDescent="0.4">
      <c r="B191" s="23"/>
      <c r="C191" s="23"/>
      <c r="D191" s="24" t="s">
        <v>145</v>
      </c>
      <c r="E191" s="25"/>
      <c r="F191" s="25"/>
      <c r="G191" s="25"/>
      <c r="H191" s="25"/>
      <c r="I191" s="25"/>
      <c r="J191" s="25">
        <f t="shared" si="4"/>
        <v>0</v>
      </c>
      <c r="K191" s="25"/>
      <c r="L191" s="25">
        <f t="shared" si="5"/>
        <v>0</v>
      </c>
    </row>
    <row r="192" spans="2:12" x14ac:dyDescent="0.4">
      <c r="B192" s="23"/>
      <c r="C192" s="26"/>
      <c r="D192" s="27" t="s">
        <v>184</v>
      </c>
      <c r="E192" s="28">
        <f>+E176+E177+E188+E189+E190</f>
        <v>88656</v>
      </c>
      <c r="F192" s="28">
        <f>+F176+F177+F188+F189+F190</f>
        <v>19203385</v>
      </c>
      <c r="G192" s="28">
        <f>+G176+G177+G188+G189+G190</f>
        <v>251456</v>
      </c>
      <c r="H192" s="28">
        <f>+H176+H177+H188+H189+H190</f>
        <v>0</v>
      </c>
      <c r="I192" s="28">
        <f>+I176+I177+I188+I189+I190</f>
        <v>118212</v>
      </c>
      <c r="J192" s="28">
        <f t="shared" si="4"/>
        <v>19661709</v>
      </c>
      <c r="K192" s="28">
        <f>+K176+K177+K188+K189+K190</f>
        <v>0</v>
      </c>
      <c r="L192" s="28">
        <f t="shared" si="5"/>
        <v>19661709</v>
      </c>
    </row>
    <row r="193" spans="2:12" x14ac:dyDescent="0.4">
      <c r="B193" s="26"/>
      <c r="C193" s="32" t="s">
        <v>185</v>
      </c>
      <c r="D193" s="30"/>
      <c r="E193" s="31">
        <f xml:space="preserve"> +E175 - E192</f>
        <v>-88656</v>
      </c>
      <c r="F193" s="31">
        <f xml:space="preserve"> +F175 - F192</f>
        <v>-19203385</v>
      </c>
      <c r="G193" s="31">
        <f xml:space="preserve"> +G175 - G192</f>
        <v>-251456</v>
      </c>
      <c r="H193" s="31">
        <f xml:space="preserve"> +H175 - H192</f>
        <v>0</v>
      </c>
      <c r="I193" s="31">
        <f xml:space="preserve"> +I175 - I192</f>
        <v>-118212</v>
      </c>
      <c r="J193" s="31">
        <f t="shared" si="4"/>
        <v>-19661709</v>
      </c>
      <c r="K193" s="31">
        <f xml:space="preserve"> +K175 - K192</f>
        <v>0</v>
      </c>
      <c r="L193" s="31">
        <f>L175-L192</f>
        <v>-19661709</v>
      </c>
    </row>
    <row r="194" spans="2:12" x14ac:dyDescent="0.4">
      <c r="B194" s="20" t="s">
        <v>186</v>
      </c>
      <c r="C194" s="20" t="s">
        <v>15</v>
      </c>
      <c r="D194" s="24" t="s">
        <v>187</v>
      </c>
      <c r="E194" s="25"/>
      <c r="F194" s="25"/>
      <c r="G194" s="25"/>
      <c r="H194" s="25"/>
      <c r="I194" s="25"/>
      <c r="J194" s="25">
        <f t="shared" si="4"/>
        <v>0</v>
      </c>
      <c r="K194" s="25"/>
      <c r="L194" s="25">
        <f t="shared" si="5"/>
        <v>0</v>
      </c>
    </row>
    <row r="195" spans="2:12" x14ac:dyDescent="0.4">
      <c r="B195" s="23"/>
      <c r="C195" s="23"/>
      <c r="D195" s="24" t="s">
        <v>188</v>
      </c>
      <c r="E195" s="25"/>
      <c r="F195" s="25"/>
      <c r="G195" s="25"/>
      <c r="H195" s="25"/>
      <c r="I195" s="25"/>
      <c r="J195" s="25">
        <f t="shared" si="4"/>
        <v>0</v>
      </c>
      <c r="K195" s="25"/>
      <c r="L195" s="25">
        <f t="shared" si="5"/>
        <v>0</v>
      </c>
    </row>
    <row r="196" spans="2:12" x14ac:dyDescent="0.4">
      <c r="B196" s="23"/>
      <c r="C196" s="23"/>
      <c r="D196" s="24" t="s">
        <v>189</v>
      </c>
      <c r="E196" s="25"/>
      <c r="F196" s="25"/>
      <c r="G196" s="25"/>
      <c r="H196" s="25"/>
      <c r="I196" s="25"/>
      <c r="J196" s="25">
        <f t="shared" si="4"/>
        <v>0</v>
      </c>
      <c r="K196" s="25"/>
      <c r="L196" s="25">
        <f t="shared" si="5"/>
        <v>0</v>
      </c>
    </row>
    <row r="197" spans="2:12" x14ac:dyDescent="0.4">
      <c r="B197" s="23"/>
      <c r="C197" s="23"/>
      <c r="D197" s="24" t="s">
        <v>190</v>
      </c>
      <c r="E197" s="25"/>
      <c r="F197" s="25"/>
      <c r="G197" s="25"/>
      <c r="H197" s="25"/>
      <c r="I197" s="25"/>
      <c r="J197" s="25">
        <f t="shared" si="4"/>
        <v>0</v>
      </c>
      <c r="K197" s="25"/>
      <c r="L197" s="25">
        <f t="shared" si="5"/>
        <v>0</v>
      </c>
    </row>
    <row r="198" spans="2:12" x14ac:dyDescent="0.4">
      <c r="B198" s="23"/>
      <c r="C198" s="23"/>
      <c r="D198" s="24" t="s">
        <v>191</v>
      </c>
      <c r="E198" s="25"/>
      <c r="F198" s="25"/>
      <c r="G198" s="25"/>
      <c r="H198" s="25"/>
      <c r="I198" s="25"/>
      <c r="J198" s="25">
        <f t="shared" si="4"/>
        <v>0</v>
      </c>
      <c r="K198" s="25"/>
      <c r="L198" s="25">
        <f t="shared" si="5"/>
        <v>0</v>
      </c>
    </row>
    <row r="199" spans="2:12" x14ac:dyDescent="0.4">
      <c r="B199" s="23"/>
      <c r="C199" s="23"/>
      <c r="D199" s="24" t="s">
        <v>192</v>
      </c>
      <c r="E199" s="25"/>
      <c r="F199" s="25"/>
      <c r="G199" s="25"/>
      <c r="H199" s="25"/>
      <c r="I199" s="25"/>
      <c r="J199" s="25">
        <f t="shared" si="4"/>
        <v>0</v>
      </c>
      <c r="K199" s="25"/>
      <c r="L199" s="25">
        <f t="shared" si="5"/>
        <v>0</v>
      </c>
    </row>
    <row r="200" spans="2:12" x14ac:dyDescent="0.4">
      <c r="B200" s="23"/>
      <c r="C200" s="23"/>
      <c r="D200" s="24" t="s">
        <v>193</v>
      </c>
      <c r="E200" s="25"/>
      <c r="F200" s="25"/>
      <c r="G200" s="25"/>
      <c r="H200" s="25"/>
      <c r="I200" s="25"/>
      <c r="J200" s="25">
        <f t="shared" ref="J200:J255" si="6">+E200+F200+G200+H200+I200</f>
        <v>0</v>
      </c>
      <c r="K200" s="25"/>
      <c r="L200" s="25">
        <f t="shared" ref="L200:L254" si="7">J200-ABS(K200)</f>
        <v>0</v>
      </c>
    </row>
    <row r="201" spans="2:12" x14ac:dyDescent="0.4">
      <c r="B201" s="23"/>
      <c r="C201" s="23"/>
      <c r="D201" s="24" t="s">
        <v>194</v>
      </c>
      <c r="E201" s="25">
        <f>+E202+E203+E204+E205+E206+E207</f>
        <v>0</v>
      </c>
      <c r="F201" s="25">
        <f>+F202+F203+F204+F205+F206+F207</f>
        <v>7594240</v>
      </c>
      <c r="G201" s="25">
        <f>+G202+G203+G204+G205+G206+G207</f>
        <v>372166</v>
      </c>
      <c r="H201" s="25">
        <f>+H202+H203+H204+H205+H206+H207</f>
        <v>0</v>
      </c>
      <c r="I201" s="25">
        <f>+I202+I203+I204+I205+I206+I207</f>
        <v>0</v>
      </c>
      <c r="J201" s="25">
        <f t="shared" si="6"/>
        <v>7966406</v>
      </c>
      <c r="K201" s="25">
        <f>+K202+K203+K204+K205+K206+K207</f>
        <v>0</v>
      </c>
      <c r="L201" s="25">
        <f t="shared" si="7"/>
        <v>7966406</v>
      </c>
    </row>
    <row r="202" spans="2:12" x14ac:dyDescent="0.4">
      <c r="B202" s="23"/>
      <c r="C202" s="23"/>
      <c r="D202" s="24" t="s">
        <v>195</v>
      </c>
      <c r="E202" s="25"/>
      <c r="F202" s="25">
        <v>2476240</v>
      </c>
      <c r="G202" s="25">
        <v>372166</v>
      </c>
      <c r="H202" s="25"/>
      <c r="I202" s="25"/>
      <c r="J202" s="25">
        <f t="shared" si="6"/>
        <v>2848406</v>
      </c>
      <c r="K202" s="25"/>
      <c r="L202" s="25">
        <f t="shared" si="7"/>
        <v>2848406</v>
      </c>
    </row>
    <row r="203" spans="2:12" x14ac:dyDescent="0.4">
      <c r="B203" s="23"/>
      <c r="C203" s="23"/>
      <c r="D203" s="24" t="s">
        <v>196</v>
      </c>
      <c r="E203" s="25"/>
      <c r="F203" s="25"/>
      <c r="G203" s="25"/>
      <c r="H203" s="25"/>
      <c r="I203" s="25"/>
      <c r="J203" s="25">
        <f t="shared" si="6"/>
        <v>0</v>
      </c>
      <c r="K203" s="25"/>
      <c r="L203" s="25">
        <f t="shared" si="7"/>
        <v>0</v>
      </c>
    </row>
    <row r="204" spans="2:12" x14ac:dyDescent="0.4">
      <c r="B204" s="23"/>
      <c r="C204" s="23"/>
      <c r="D204" s="24" t="s">
        <v>197</v>
      </c>
      <c r="E204" s="25"/>
      <c r="F204" s="25">
        <v>2118000</v>
      </c>
      <c r="G204" s="25"/>
      <c r="H204" s="25"/>
      <c r="I204" s="25"/>
      <c r="J204" s="25">
        <f t="shared" si="6"/>
        <v>2118000</v>
      </c>
      <c r="K204" s="25"/>
      <c r="L204" s="25">
        <f t="shared" si="7"/>
        <v>2118000</v>
      </c>
    </row>
    <row r="205" spans="2:12" x14ac:dyDescent="0.4">
      <c r="B205" s="23"/>
      <c r="C205" s="23"/>
      <c r="D205" s="24" t="s">
        <v>198</v>
      </c>
      <c r="E205" s="25"/>
      <c r="F205" s="25"/>
      <c r="G205" s="25"/>
      <c r="H205" s="25"/>
      <c r="I205" s="25"/>
      <c r="J205" s="25">
        <f t="shared" si="6"/>
        <v>0</v>
      </c>
      <c r="K205" s="25"/>
      <c r="L205" s="25">
        <f t="shared" si="7"/>
        <v>0</v>
      </c>
    </row>
    <row r="206" spans="2:12" x14ac:dyDescent="0.4">
      <c r="B206" s="23"/>
      <c r="C206" s="23"/>
      <c r="D206" s="24" t="s">
        <v>199</v>
      </c>
      <c r="E206" s="25"/>
      <c r="F206" s="25"/>
      <c r="G206" s="25"/>
      <c r="H206" s="25"/>
      <c r="I206" s="25"/>
      <c r="J206" s="25">
        <f t="shared" si="6"/>
        <v>0</v>
      </c>
      <c r="K206" s="25"/>
      <c r="L206" s="25">
        <f t="shared" si="7"/>
        <v>0</v>
      </c>
    </row>
    <row r="207" spans="2:12" x14ac:dyDescent="0.4">
      <c r="B207" s="23"/>
      <c r="C207" s="23"/>
      <c r="D207" s="24" t="s">
        <v>200</v>
      </c>
      <c r="E207" s="25"/>
      <c r="F207" s="25">
        <v>3000000</v>
      </c>
      <c r="G207" s="25"/>
      <c r="H207" s="25"/>
      <c r="I207" s="25"/>
      <c r="J207" s="25">
        <f t="shared" si="6"/>
        <v>3000000</v>
      </c>
      <c r="K207" s="25"/>
      <c r="L207" s="25">
        <f t="shared" si="7"/>
        <v>3000000</v>
      </c>
    </row>
    <row r="208" spans="2:12" x14ac:dyDescent="0.4">
      <c r="B208" s="23"/>
      <c r="C208" s="23"/>
      <c r="D208" s="24" t="s">
        <v>201</v>
      </c>
      <c r="E208" s="25"/>
      <c r="F208" s="25"/>
      <c r="G208" s="25"/>
      <c r="H208" s="25"/>
      <c r="I208" s="25"/>
      <c r="J208" s="25">
        <f t="shared" si="6"/>
        <v>0</v>
      </c>
      <c r="K208" s="25"/>
      <c r="L208" s="25">
        <f t="shared" si="7"/>
        <v>0</v>
      </c>
    </row>
    <row r="209" spans="2:12" x14ac:dyDescent="0.4">
      <c r="B209" s="23"/>
      <c r="C209" s="23"/>
      <c r="D209" s="24" t="s">
        <v>202</v>
      </c>
      <c r="E209" s="25"/>
      <c r="F209" s="25"/>
      <c r="G209" s="25"/>
      <c r="H209" s="25"/>
      <c r="I209" s="25"/>
      <c r="J209" s="25">
        <f t="shared" si="6"/>
        <v>0</v>
      </c>
      <c r="K209" s="25"/>
      <c r="L209" s="25">
        <f t="shared" si="7"/>
        <v>0</v>
      </c>
    </row>
    <row r="210" spans="2:12" x14ac:dyDescent="0.4">
      <c r="B210" s="23"/>
      <c r="C210" s="23"/>
      <c r="D210" s="24" t="s">
        <v>203</v>
      </c>
      <c r="E210" s="25"/>
      <c r="F210" s="25"/>
      <c r="G210" s="25"/>
      <c r="H210" s="25"/>
      <c r="I210" s="25"/>
      <c r="J210" s="25">
        <f t="shared" si="6"/>
        <v>0</v>
      </c>
      <c r="K210" s="25"/>
      <c r="L210" s="25">
        <f t="shared" si="7"/>
        <v>0</v>
      </c>
    </row>
    <row r="211" spans="2:12" x14ac:dyDescent="0.4">
      <c r="B211" s="23"/>
      <c r="C211" s="23"/>
      <c r="D211" s="24" t="s">
        <v>204</v>
      </c>
      <c r="E211" s="25"/>
      <c r="F211" s="25"/>
      <c r="G211" s="25"/>
      <c r="H211" s="25"/>
      <c r="I211" s="25"/>
      <c r="J211" s="25">
        <f t="shared" si="6"/>
        <v>0</v>
      </c>
      <c r="K211" s="25"/>
      <c r="L211" s="25">
        <f t="shared" si="7"/>
        <v>0</v>
      </c>
    </row>
    <row r="212" spans="2:12" x14ac:dyDescent="0.4">
      <c r="B212" s="23"/>
      <c r="C212" s="23"/>
      <c r="D212" s="24" t="s">
        <v>205</v>
      </c>
      <c r="E212" s="25"/>
      <c r="F212" s="25"/>
      <c r="G212" s="25"/>
      <c r="H212" s="25"/>
      <c r="I212" s="25"/>
      <c r="J212" s="25">
        <f t="shared" si="6"/>
        <v>0</v>
      </c>
      <c r="K212" s="25"/>
      <c r="L212" s="25">
        <f t="shared" si="7"/>
        <v>0</v>
      </c>
    </row>
    <row r="213" spans="2:12" x14ac:dyDescent="0.4">
      <c r="B213" s="23"/>
      <c r="C213" s="23"/>
      <c r="D213" s="24" t="s">
        <v>206</v>
      </c>
      <c r="E213" s="25"/>
      <c r="F213" s="25"/>
      <c r="G213" s="25"/>
      <c r="H213" s="25"/>
      <c r="I213" s="25"/>
      <c r="J213" s="25">
        <f t="shared" si="6"/>
        <v>0</v>
      </c>
      <c r="K213" s="25"/>
      <c r="L213" s="25">
        <f t="shared" si="7"/>
        <v>0</v>
      </c>
    </row>
    <row r="214" spans="2:12" x14ac:dyDescent="0.4">
      <c r="B214" s="23"/>
      <c r="C214" s="23"/>
      <c r="D214" s="24" t="s">
        <v>207</v>
      </c>
      <c r="E214" s="25"/>
      <c r="F214" s="25">
        <v>700000</v>
      </c>
      <c r="G214" s="25"/>
      <c r="H214" s="25"/>
      <c r="I214" s="25"/>
      <c r="J214" s="25">
        <f t="shared" si="6"/>
        <v>700000</v>
      </c>
      <c r="K214" s="25"/>
      <c r="L214" s="25">
        <f t="shared" si="7"/>
        <v>700000</v>
      </c>
    </row>
    <row r="215" spans="2:12" x14ac:dyDescent="0.4">
      <c r="B215" s="23"/>
      <c r="C215" s="23"/>
      <c r="D215" s="24" t="s">
        <v>208</v>
      </c>
      <c r="E215" s="25">
        <v>63784000</v>
      </c>
      <c r="F215" s="25"/>
      <c r="G215" s="25"/>
      <c r="H215" s="25"/>
      <c r="I215" s="25"/>
      <c r="J215" s="25">
        <f t="shared" si="6"/>
        <v>63784000</v>
      </c>
      <c r="K215" s="25"/>
      <c r="L215" s="25">
        <f t="shared" si="7"/>
        <v>63784000</v>
      </c>
    </row>
    <row r="216" spans="2:12" x14ac:dyDescent="0.4">
      <c r="B216" s="23"/>
      <c r="C216" s="23"/>
      <c r="D216" s="24" t="s">
        <v>209</v>
      </c>
      <c r="E216" s="25"/>
      <c r="F216" s="25">
        <v>1000000</v>
      </c>
      <c r="G216" s="25"/>
      <c r="H216" s="25"/>
      <c r="I216" s="25">
        <v>1000000</v>
      </c>
      <c r="J216" s="25">
        <f t="shared" si="6"/>
        <v>2000000</v>
      </c>
      <c r="K216" s="25">
        <v>2000000</v>
      </c>
      <c r="L216" s="25">
        <f t="shared" si="7"/>
        <v>0</v>
      </c>
    </row>
    <row r="217" spans="2:12" x14ac:dyDescent="0.4">
      <c r="B217" s="23"/>
      <c r="C217" s="23"/>
      <c r="D217" s="24" t="s">
        <v>210</v>
      </c>
      <c r="E217" s="25">
        <f>+E218+E219+E220</f>
        <v>0</v>
      </c>
      <c r="F217" s="25">
        <f>+F218+F219+F220</f>
        <v>0</v>
      </c>
      <c r="G217" s="25">
        <f>+G218+G219+G220</f>
        <v>0</v>
      </c>
      <c r="H217" s="25">
        <f>+H218+H219+H220</f>
        <v>33244</v>
      </c>
      <c r="I217" s="25">
        <f>+I218+I219+I220</f>
        <v>0</v>
      </c>
      <c r="J217" s="25">
        <f t="shared" si="6"/>
        <v>33244</v>
      </c>
      <c r="K217" s="25">
        <f>+K218+K219+K220</f>
        <v>0</v>
      </c>
      <c r="L217" s="25">
        <f t="shared" si="7"/>
        <v>33244</v>
      </c>
    </row>
    <row r="218" spans="2:12" x14ac:dyDescent="0.4">
      <c r="B218" s="23"/>
      <c r="C218" s="23"/>
      <c r="D218" s="24" t="s">
        <v>211</v>
      </c>
      <c r="E218" s="25"/>
      <c r="F218" s="25"/>
      <c r="G218" s="25"/>
      <c r="H218" s="25"/>
      <c r="I218" s="25"/>
      <c r="J218" s="25">
        <f t="shared" si="6"/>
        <v>0</v>
      </c>
      <c r="K218" s="25"/>
      <c r="L218" s="25">
        <f t="shared" si="7"/>
        <v>0</v>
      </c>
    </row>
    <row r="219" spans="2:12" x14ac:dyDescent="0.4">
      <c r="B219" s="23"/>
      <c r="C219" s="23"/>
      <c r="D219" s="24" t="s">
        <v>212</v>
      </c>
      <c r="E219" s="25"/>
      <c r="F219" s="25"/>
      <c r="G219" s="25"/>
      <c r="H219" s="25">
        <v>33244</v>
      </c>
      <c r="I219" s="25"/>
      <c r="J219" s="25">
        <f t="shared" si="6"/>
        <v>33244</v>
      </c>
      <c r="K219" s="25"/>
      <c r="L219" s="25">
        <f t="shared" si="7"/>
        <v>33244</v>
      </c>
    </row>
    <row r="220" spans="2:12" x14ac:dyDescent="0.4">
      <c r="B220" s="23"/>
      <c r="C220" s="23"/>
      <c r="D220" s="24" t="s">
        <v>73</v>
      </c>
      <c r="E220" s="25"/>
      <c r="F220" s="25"/>
      <c r="G220" s="25"/>
      <c r="H220" s="25"/>
      <c r="I220" s="25"/>
      <c r="J220" s="25">
        <f t="shared" si="6"/>
        <v>0</v>
      </c>
      <c r="K220" s="25"/>
      <c r="L220" s="25">
        <f t="shared" si="7"/>
        <v>0</v>
      </c>
    </row>
    <row r="221" spans="2:12" x14ac:dyDescent="0.4">
      <c r="B221" s="23"/>
      <c r="C221" s="26"/>
      <c r="D221" s="27" t="s">
        <v>213</v>
      </c>
      <c r="E221" s="28">
        <f>+E194+E195+E196+E197+E198+E199+E200+E201+E208+E209+E210+E211+E212+E213+E214+E215+E216+E217</f>
        <v>63784000</v>
      </c>
      <c r="F221" s="28">
        <f>+F194+F195+F196+F197+F198+F199+F200+F201+F208+F209+F210+F211+F212+F213+F214+F215+F216+F217</f>
        <v>9294240</v>
      </c>
      <c r="G221" s="28">
        <f>+G194+G195+G196+G197+G198+G199+G200+G201+G208+G209+G210+G211+G212+G213+G214+G215+G216+G217</f>
        <v>372166</v>
      </c>
      <c r="H221" s="28">
        <f>+H194+H195+H196+H197+H198+H199+H200+H201+H208+H209+H210+H211+H212+H213+H214+H215+H216+H217</f>
        <v>33244</v>
      </c>
      <c r="I221" s="28">
        <f>+I194+I195+I196+I197+I198+I199+I200+I201+I208+I209+I210+I211+I212+I213+I214+I215+I216+I217</f>
        <v>1000000</v>
      </c>
      <c r="J221" s="28">
        <f t="shared" si="6"/>
        <v>74483650</v>
      </c>
      <c r="K221" s="28">
        <f>+K194+K195+K196+K197+K198+K199+K200+K201+K208+K209+K210+K211+K212+K213+K214+K215+K216+K217</f>
        <v>2000000</v>
      </c>
      <c r="L221" s="28">
        <f t="shared" si="7"/>
        <v>72483650</v>
      </c>
    </row>
    <row r="222" spans="2:12" x14ac:dyDescent="0.4">
      <c r="B222" s="23"/>
      <c r="C222" s="20" t="s">
        <v>76</v>
      </c>
      <c r="D222" s="24" t="s">
        <v>214</v>
      </c>
      <c r="E222" s="25"/>
      <c r="F222" s="25"/>
      <c r="G222" s="25"/>
      <c r="H222" s="25"/>
      <c r="I222" s="25"/>
      <c r="J222" s="25">
        <f t="shared" si="6"/>
        <v>0</v>
      </c>
      <c r="K222" s="25"/>
      <c r="L222" s="25">
        <f t="shared" si="7"/>
        <v>0</v>
      </c>
    </row>
    <row r="223" spans="2:12" x14ac:dyDescent="0.4">
      <c r="B223" s="23"/>
      <c r="C223" s="23"/>
      <c r="D223" s="24" t="s">
        <v>215</v>
      </c>
      <c r="E223" s="25"/>
      <c r="F223" s="25"/>
      <c r="G223" s="25"/>
      <c r="H223" s="25"/>
      <c r="I223" s="25"/>
      <c r="J223" s="25">
        <f t="shared" si="6"/>
        <v>0</v>
      </c>
      <c r="K223" s="25"/>
      <c r="L223" s="25">
        <f t="shared" si="7"/>
        <v>0</v>
      </c>
    </row>
    <row r="224" spans="2:12" x14ac:dyDescent="0.4">
      <c r="B224" s="23"/>
      <c r="C224" s="23"/>
      <c r="D224" s="24" t="s">
        <v>216</v>
      </c>
      <c r="E224" s="25"/>
      <c r="F224" s="25"/>
      <c r="G224" s="25"/>
      <c r="H224" s="25"/>
      <c r="I224" s="25"/>
      <c r="J224" s="25">
        <f t="shared" si="6"/>
        <v>0</v>
      </c>
      <c r="K224" s="25"/>
      <c r="L224" s="25">
        <f t="shared" si="7"/>
        <v>0</v>
      </c>
    </row>
    <row r="225" spans="2:12" x14ac:dyDescent="0.4">
      <c r="B225" s="23"/>
      <c r="C225" s="23"/>
      <c r="D225" s="24" t="s">
        <v>217</v>
      </c>
      <c r="E225" s="25">
        <f>+E226</f>
        <v>0</v>
      </c>
      <c r="F225" s="25">
        <f>+F226</f>
        <v>2118000</v>
      </c>
      <c r="G225" s="25">
        <f>+G226</f>
        <v>0</v>
      </c>
      <c r="H225" s="25">
        <f>+H226</f>
        <v>0</v>
      </c>
      <c r="I225" s="25">
        <f>+I226</f>
        <v>0</v>
      </c>
      <c r="J225" s="25">
        <f t="shared" si="6"/>
        <v>2118000</v>
      </c>
      <c r="K225" s="25">
        <f>+K226</f>
        <v>0</v>
      </c>
      <c r="L225" s="25">
        <f t="shared" si="7"/>
        <v>2118000</v>
      </c>
    </row>
    <row r="226" spans="2:12" x14ac:dyDescent="0.4">
      <c r="B226" s="23"/>
      <c r="C226" s="23"/>
      <c r="D226" s="24" t="s">
        <v>218</v>
      </c>
      <c r="E226" s="25"/>
      <c r="F226" s="25">
        <v>2118000</v>
      </c>
      <c r="G226" s="25"/>
      <c r="H226" s="25"/>
      <c r="I226" s="25"/>
      <c r="J226" s="25">
        <f t="shared" si="6"/>
        <v>2118000</v>
      </c>
      <c r="K226" s="25"/>
      <c r="L226" s="25">
        <f t="shared" si="7"/>
        <v>2118000</v>
      </c>
    </row>
    <row r="227" spans="2:12" x14ac:dyDescent="0.4">
      <c r="B227" s="23"/>
      <c r="C227" s="23"/>
      <c r="D227" s="24" t="s">
        <v>219</v>
      </c>
      <c r="E227" s="25"/>
      <c r="F227" s="25"/>
      <c r="G227" s="25"/>
      <c r="H227" s="25"/>
      <c r="I227" s="25"/>
      <c r="J227" s="25">
        <f t="shared" si="6"/>
        <v>0</v>
      </c>
      <c r="K227" s="25"/>
      <c r="L227" s="25">
        <f t="shared" si="7"/>
        <v>0</v>
      </c>
    </row>
    <row r="228" spans="2:12" x14ac:dyDescent="0.4">
      <c r="B228" s="23"/>
      <c r="C228" s="23"/>
      <c r="D228" s="24" t="s">
        <v>220</v>
      </c>
      <c r="E228" s="25"/>
      <c r="F228" s="25"/>
      <c r="G228" s="25"/>
      <c r="H228" s="25"/>
      <c r="I228" s="25"/>
      <c r="J228" s="25">
        <f t="shared" si="6"/>
        <v>0</v>
      </c>
      <c r="K228" s="25"/>
      <c r="L228" s="25">
        <f t="shared" si="7"/>
        <v>0</v>
      </c>
    </row>
    <row r="229" spans="2:12" x14ac:dyDescent="0.4">
      <c r="B229" s="23"/>
      <c r="C229" s="23"/>
      <c r="D229" s="24" t="s">
        <v>221</v>
      </c>
      <c r="E229" s="25">
        <f>+E230+E231+E232+E233+E234+E235</f>
        <v>21012764</v>
      </c>
      <c r="F229" s="25">
        <f>+F230+F231+F232+F233+F234+F235</f>
        <v>6262092</v>
      </c>
      <c r="G229" s="25">
        <f>+G230+G231+G232+G233+G234+G235</f>
        <v>441375</v>
      </c>
      <c r="H229" s="25">
        <f>+H230+H231+H232+H233+H234+H235</f>
        <v>0</v>
      </c>
      <c r="I229" s="25">
        <f>+I230+I231+I232+I233+I234+I235</f>
        <v>234348</v>
      </c>
      <c r="J229" s="25">
        <f t="shared" si="6"/>
        <v>27950579</v>
      </c>
      <c r="K229" s="25">
        <f>+K230+K231+K232+K233+K234+K235</f>
        <v>0</v>
      </c>
      <c r="L229" s="25">
        <f t="shared" si="7"/>
        <v>27950579</v>
      </c>
    </row>
    <row r="230" spans="2:12" x14ac:dyDescent="0.4">
      <c r="B230" s="23"/>
      <c r="C230" s="23"/>
      <c r="D230" s="24" t="s">
        <v>222</v>
      </c>
      <c r="E230" s="25">
        <v>46764</v>
      </c>
      <c r="F230" s="25">
        <v>3262078</v>
      </c>
      <c r="G230" s="25">
        <v>441375</v>
      </c>
      <c r="H230" s="25"/>
      <c r="I230" s="25">
        <v>234348</v>
      </c>
      <c r="J230" s="25">
        <f t="shared" si="6"/>
        <v>3984565</v>
      </c>
      <c r="K230" s="25"/>
      <c r="L230" s="25">
        <f t="shared" si="7"/>
        <v>3984565</v>
      </c>
    </row>
    <row r="231" spans="2:12" x14ac:dyDescent="0.4">
      <c r="B231" s="23"/>
      <c r="C231" s="23"/>
      <c r="D231" s="24" t="s">
        <v>223</v>
      </c>
      <c r="E231" s="25"/>
      <c r="F231" s="25"/>
      <c r="G231" s="25"/>
      <c r="H231" s="25"/>
      <c r="I231" s="25"/>
      <c r="J231" s="25">
        <f t="shared" si="6"/>
        <v>0</v>
      </c>
      <c r="K231" s="25"/>
      <c r="L231" s="25">
        <f t="shared" si="7"/>
        <v>0</v>
      </c>
    </row>
    <row r="232" spans="2:12" x14ac:dyDescent="0.4">
      <c r="B232" s="23"/>
      <c r="C232" s="23"/>
      <c r="D232" s="24" t="s">
        <v>224</v>
      </c>
      <c r="E232" s="25">
        <v>18466000</v>
      </c>
      <c r="F232" s="25"/>
      <c r="G232" s="25"/>
      <c r="H232" s="25"/>
      <c r="I232" s="25"/>
      <c r="J232" s="25">
        <f t="shared" si="6"/>
        <v>18466000</v>
      </c>
      <c r="K232" s="25"/>
      <c r="L232" s="25">
        <f t="shared" si="7"/>
        <v>18466000</v>
      </c>
    </row>
    <row r="233" spans="2:12" x14ac:dyDescent="0.4">
      <c r="B233" s="23"/>
      <c r="C233" s="23"/>
      <c r="D233" s="24" t="s">
        <v>225</v>
      </c>
      <c r="E233" s="25"/>
      <c r="F233" s="25">
        <v>3000014</v>
      </c>
      <c r="G233" s="25"/>
      <c r="H233" s="25"/>
      <c r="I233" s="25"/>
      <c r="J233" s="25">
        <f t="shared" si="6"/>
        <v>3000014</v>
      </c>
      <c r="K233" s="25"/>
      <c r="L233" s="25">
        <f t="shared" si="7"/>
        <v>3000014</v>
      </c>
    </row>
    <row r="234" spans="2:12" x14ac:dyDescent="0.4">
      <c r="B234" s="23"/>
      <c r="C234" s="23"/>
      <c r="D234" s="24" t="s">
        <v>226</v>
      </c>
      <c r="E234" s="25"/>
      <c r="F234" s="25"/>
      <c r="G234" s="25"/>
      <c r="H234" s="25"/>
      <c r="I234" s="25"/>
      <c r="J234" s="25">
        <f t="shared" si="6"/>
        <v>0</v>
      </c>
      <c r="K234" s="25"/>
      <c r="L234" s="25">
        <f t="shared" si="7"/>
        <v>0</v>
      </c>
    </row>
    <row r="235" spans="2:12" x14ac:dyDescent="0.4">
      <c r="B235" s="23"/>
      <c r="C235" s="23"/>
      <c r="D235" s="24" t="s">
        <v>227</v>
      </c>
      <c r="E235" s="25">
        <v>2500000</v>
      </c>
      <c r="F235" s="25"/>
      <c r="G235" s="25"/>
      <c r="H235" s="25"/>
      <c r="I235" s="25"/>
      <c r="J235" s="25">
        <f t="shared" si="6"/>
        <v>2500000</v>
      </c>
      <c r="K235" s="25"/>
      <c r="L235" s="25">
        <f t="shared" si="7"/>
        <v>2500000</v>
      </c>
    </row>
    <row r="236" spans="2:12" x14ac:dyDescent="0.4">
      <c r="B236" s="23"/>
      <c r="C236" s="23"/>
      <c r="D236" s="24" t="s">
        <v>228</v>
      </c>
      <c r="E236" s="25"/>
      <c r="F236" s="25"/>
      <c r="G236" s="25"/>
      <c r="H236" s="25"/>
      <c r="I236" s="25"/>
      <c r="J236" s="25">
        <f t="shared" si="6"/>
        <v>0</v>
      </c>
      <c r="K236" s="25"/>
      <c r="L236" s="25">
        <f t="shared" si="7"/>
        <v>0</v>
      </c>
    </row>
    <row r="237" spans="2:12" x14ac:dyDescent="0.4">
      <c r="B237" s="23"/>
      <c r="C237" s="23"/>
      <c r="D237" s="24" t="s">
        <v>229</v>
      </c>
      <c r="E237" s="25"/>
      <c r="F237" s="25"/>
      <c r="G237" s="25"/>
      <c r="H237" s="25"/>
      <c r="I237" s="25"/>
      <c r="J237" s="25">
        <f t="shared" si="6"/>
        <v>0</v>
      </c>
      <c r="K237" s="25"/>
      <c r="L237" s="25">
        <f t="shared" si="7"/>
        <v>0</v>
      </c>
    </row>
    <row r="238" spans="2:12" x14ac:dyDescent="0.4">
      <c r="B238" s="23"/>
      <c r="C238" s="23"/>
      <c r="D238" s="24" t="s">
        <v>230</v>
      </c>
      <c r="E238" s="25"/>
      <c r="F238" s="25"/>
      <c r="G238" s="25"/>
      <c r="H238" s="25"/>
      <c r="I238" s="25"/>
      <c r="J238" s="25">
        <f t="shared" si="6"/>
        <v>0</v>
      </c>
      <c r="K238" s="25"/>
      <c r="L238" s="25">
        <f t="shared" si="7"/>
        <v>0</v>
      </c>
    </row>
    <row r="239" spans="2:12" x14ac:dyDescent="0.4">
      <c r="B239" s="23"/>
      <c r="C239" s="23"/>
      <c r="D239" s="24" t="s">
        <v>231</v>
      </c>
      <c r="E239" s="25"/>
      <c r="F239" s="25"/>
      <c r="G239" s="25"/>
      <c r="H239" s="25"/>
      <c r="I239" s="25"/>
      <c r="J239" s="25">
        <f t="shared" si="6"/>
        <v>0</v>
      </c>
      <c r="K239" s="25"/>
      <c r="L239" s="25">
        <f t="shared" si="7"/>
        <v>0</v>
      </c>
    </row>
    <row r="240" spans="2:12" x14ac:dyDescent="0.4">
      <c r="B240" s="23"/>
      <c r="C240" s="23"/>
      <c r="D240" s="33" t="s">
        <v>232</v>
      </c>
      <c r="E240" s="34"/>
      <c r="F240" s="34"/>
      <c r="G240" s="34"/>
      <c r="H240" s="34"/>
      <c r="I240" s="34"/>
      <c r="J240" s="34">
        <f t="shared" si="6"/>
        <v>0</v>
      </c>
      <c r="K240" s="34"/>
      <c r="L240" s="34">
        <f t="shared" si="7"/>
        <v>0</v>
      </c>
    </row>
    <row r="241" spans="2:12" x14ac:dyDescent="0.4">
      <c r="B241" s="23"/>
      <c r="C241" s="23"/>
      <c r="D241" s="33" t="s">
        <v>233</v>
      </c>
      <c r="E241" s="34"/>
      <c r="F241" s="34"/>
      <c r="G241" s="34"/>
      <c r="H241" s="34"/>
      <c r="I241" s="34"/>
      <c r="J241" s="34">
        <f t="shared" si="6"/>
        <v>0</v>
      </c>
      <c r="K241" s="34"/>
      <c r="L241" s="34">
        <f t="shared" si="7"/>
        <v>0</v>
      </c>
    </row>
    <row r="242" spans="2:12" x14ac:dyDescent="0.4">
      <c r="B242" s="23"/>
      <c r="C242" s="23"/>
      <c r="D242" s="33" t="s">
        <v>234</v>
      </c>
      <c r="E242" s="34"/>
      <c r="F242" s="34"/>
      <c r="G242" s="34"/>
      <c r="H242" s="34"/>
      <c r="I242" s="34"/>
      <c r="J242" s="34">
        <f t="shared" si="6"/>
        <v>0</v>
      </c>
      <c r="K242" s="34"/>
      <c r="L242" s="34">
        <f t="shared" si="7"/>
        <v>0</v>
      </c>
    </row>
    <row r="243" spans="2:12" x14ac:dyDescent="0.4">
      <c r="B243" s="23"/>
      <c r="C243" s="23"/>
      <c r="D243" s="33" t="s">
        <v>235</v>
      </c>
      <c r="E243" s="34"/>
      <c r="F243" s="34"/>
      <c r="G243" s="34"/>
      <c r="H243" s="34"/>
      <c r="I243" s="34"/>
      <c r="J243" s="34">
        <f t="shared" si="6"/>
        <v>0</v>
      </c>
      <c r="K243" s="34"/>
      <c r="L243" s="34">
        <f t="shared" si="7"/>
        <v>0</v>
      </c>
    </row>
    <row r="244" spans="2:12" x14ac:dyDescent="0.4">
      <c r="B244" s="23"/>
      <c r="C244" s="23"/>
      <c r="D244" s="35" t="s">
        <v>236</v>
      </c>
      <c r="E244" s="34">
        <v>1500000</v>
      </c>
      <c r="F244" s="34">
        <v>500000</v>
      </c>
      <c r="G244" s="34"/>
      <c r="H244" s="34"/>
      <c r="I244" s="34"/>
      <c r="J244" s="34">
        <f t="shared" si="6"/>
        <v>2000000</v>
      </c>
      <c r="K244" s="34">
        <v>2000000</v>
      </c>
      <c r="L244" s="34">
        <f t="shared" si="7"/>
        <v>0</v>
      </c>
    </row>
    <row r="245" spans="2:12" x14ac:dyDescent="0.4">
      <c r="B245" s="23"/>
      <c r="C245" s="23"/>
      <c r="D245" s="33" t="s">
        <v>237</v>
      </c>
      <c r="E245" s="34">
        <f>+E246+E247+E248+E249+E250</f>
        <v>0</v>
      </c>
      <c r="F245" s="34">
        <f>+F246+F247+F248+F249+F250</f>
        <v>0</v>
      </c>
      <c r="G245" s="34">
        <f>+G246+G247+G248+G249+G250</f>
        <v>0</v>
      </c>
      <c r="H245" s="34">
        <f>+H246+H247+H248+H249+H250</f>
        <v>5326</v>
      </c>
      <c r="I245" s="34">
        <f>+I246+I247+I248+I249+I250</f>
        <v>0</v>
      </c>
      <c r="J245" s="34">
        <f t="shared" si="6"/>
        <v>5326</v>
      </c>
      <c r="K245" s="34">
        <f>+K246+K247+K248+K249+K250</f>
        <v>0</v>
      </c>
      <c r="L245" s="34">
        <f t="shared" si="7"/>
        <v>5326</v>
      </c>
    </row>
    <row r="246" spans="2:12" x14ac:dyDescent="0.4">
      <c r="B246" s="23"/>
      <c r="C246" s="23"/>
      <c r="D246" s="33" t="s">
        <v>238</v>
      </c>
      <c r="E246" s="34"/>
      <c r="F246" s="34"/>
      <c r="G246" s="34"/>
      <c r="H246" s="34"/>
      <c r="I246" s="34"/>
      <c r="J246" s="34">
        <f t="shared" si="6"/>
        <v>0</v>
      </c>
      <c r="K246" s="34"/>
      <c r="L246" s="34">
        <f t="shared" si="7"/>
        <v>0</v>
      </c>
    </row>
    <row r="247" spans="2:12" x14ac:dyDescent="0.4">
      <c r="B247" s="23"/>
      <c r="C247" s="23"/>
      <c r="D247" s="33" t="s">
        <v>212</v>
      </c>
      <c r="E247" s="34"/>
      <c r="F247" s="34"/>
      <c r="G247" s="34"/>
      <c r="H247" s="34">
        <v>5326</v>
      </c>
      <c r="I247" s="34"/>
      <c r="J247" s="34">
        <f t="shared" si="6"/>
        <v>5326</v>
      </c>
      <c r="K247" s="34"/>
      <c r="L247" s="34">
        <f t="shared" si="7"/>
        <v>5326</v>
      </c>
    </row>
    <row r="248" spans="2:12" x14ac:dyDescent="0.4">
      <c r="B248" s="23"/>
      <c r="C248" s="23"/>
      <c r="D248" s="33" t="s">
        <v>239</v>
      </c>
      <c r="E248" s="34"/>
      <c r="F248" s="34"/>
      <c r="G248" s="34"/>
      <c r="H248" s="34"/>
      <c r="I248" s="34"/>
      <c r="J248" s="34">
        <f t="shared" si="6"/>
        <v>0</v>
      </c>
      <c r="K248" s="34"/>
      <c r="L248" s="34">
        <f t="shared" si="7"/>
        <v>0</v>
      </c>
    </row>
    <row r="249" spans="2:12" x14ac:dyDescent="0.4">
      <c r="B249" s="23"/>
      <c r="C249" s="23"/>
      <c r="D249" s="33" t="s">
        <v>240</v>
      </c>
      <c r="E249" s="34"/>
      <c r="F249" s="34"/>
      <c r="G249" s="34"/>
      <c r="H249" s="34"/>
      <c r="I249" s="34"/>
      <c r="J249" s="34">
        <f t="shared" si="6"/>
        <v>0</v>
      </c>
      <c r="K249" s="34"/>
      <c r="L249" s="34">
        <f t="shared" si="7"/>
        <v>0</v>
      </c>
    </row>
    <row r="250" spans="2:12" x14ac:dyDescent="0.4">
      <c r="B250" s="23"/>
      <c r="C250" s="23"/>
      <c r="D250" s="33" t="s">
        <v>145</v>
      </c>
      <c r="E250" s="34"/>
      <c r="F250" s="34"/>
      <c r="G250" s="34"/>
      <c r="H250" s="34"/>
      <c r="I250" s="34"/>
      <c r="J250" s="34">
        <f t="shared" si="6"/>
        <v>0</v>
      </c>
      <c r="K250" s="34"/>
      <c r="L250" s="34">
        <f t="shared" si="7"/>
        <v>0</v>
      </c>
    </row>
    <row r="251" spans="2:12" x14ac:dyDescent="0.4">
      <c r="B251" s="23"/>
      <c r="C251" s="26"/>
      <c r="D251" s="36" t="s">
        <v>241</v>
      </c>
      <c r="E251" s="37">
        <f>+E222+E223+E224+E225+E227+E228+E229+E236+E237+E238+E239+E240+E241+E242+E243+E244+E245</f>
        <v>22512764</v>
      </c>
      <c r="F251" s="37">
        <f>+F222+F223+F224+F225+F227+F228+F229+F236+F237+F238+F239+F240+F241+F242+F243+F244+F245</f>
        <v>8880092</v>
      </c>
      <c r="G251" s="37">
        <f>+G222+G223+G224+G225+G227+G228+G229+G236+G237+G238+G239+G240+G241+G242+G243+G244+G245</f>
        <v>441375</v>
      </c>
      <c r="H251" s="37">
        <f>+H222+H223+H224+H225+H227+H228+H229+H236+H237+H238+H239+H240+H241+H242+H243+H244+H245</f>
        <v>5326</v>
      </c>
      <c r="I251" s="37">
        <f>+I222+I223+I224+I225+I227+I228+I229+I236+I237+I238+I239+I240+I241+I242+I243+I244+I245</f>
        <v>234348</v>
      </c>
      <c r="J251" s="37">
        <f t="shared" si="6"/>
        <v>32073905</v>
      </c>
      <c r="K251" s="37">
        <f>+K222+K223+K224+K225+K227+K228+K229+K236+K237+K238+K239+K240+K241+K242+K243+K244+K245</f>
        <v>2000000</v>
      </c>
      <c r="L251" s="37">
        <f t="shared" si="7"/>
        <v>30073905</v>
      </c>
    </row>
    <row r="252" spans="2:12" x14ac:dyDescent="0.4">
      <c r="B252" s="26"/>
      <c r="C252" s="32" t="s">
        <v>242</v>
      </c>
      <c r="D252" s="30"/>
      <c r="E252" s="31">
        <f xml:space="preserve"> +E221 - E251</f>
        <v>41271236</v>
      </c>
      <c r="F252" s="31">
        <f xml:space="preserve"> +F221 - F251</f>
        <v>414148</v>
      </c>
      <c r="G252" s="31">
        <f xml:space="preserve"> +G221 - G251</f>
        <v>-69209</v>
      </c>
      <c r="H252" s="31">
        <f xml:space="preserve"> +H221 - H251</f>
        <v>27918</v>
      </c>
      <c r="I252" s="31">
        <f xml:space="preserve"> +I221 - I251</f>
        <v>765652</v>
      </c>
      <c r="J252" s="31">
        <f t="shared" si="6"/>
        <v>42409745</v>
      </c>
      <c r="K252" s="31">
        <f xml:space="preserve"> +K221 - K251</f>
        <v>0</v>
      </c>
      <c r="L252" s="31">
        <f>L221-L251</f>
        <v>42409745</v>
      </c>
    </row>
    <row r="253" spans="2:12" x14ac:dyDescent="0.4">
      <c r="B253" s="32" t="s">
        <v>243</v>
      </c>
      <c r="C253" s="29"/>
      <c r="D253" s="30"/>
      <c r="E253" s="31">
        <f xml:space="preserve"> +E159 +E193 +E252</f>
        <v>-2850186</v>
      </c>
      <c r="F253" s="31">
        <f xml:space="preserve"> +F159 +F193 +F252</f>
        <v>-22195786</v>
      </c>
      <c r="G253" s="31">
        <f xml:space="preserve"> +G159 +G193 +G252</f>
        <v>1517046</v>
      </c>
      <c r="H253" s="31">
        <f xml:space="preserve"> +H159 +H193 +H252</f>
        <v>-7994947</v>
      </c>
      <c r="I253" s="31">
        <f xml:space="preserve"> +I159 +I193 +I252</f>
        <v>-1385805</v>
      </c>
      <c r="J253" s="31">
        <f t="shared" si="6"/>
        <v>-32909678</v>
      </c>
      <c r="K253" s="31">
        <f xml:space="preserve"> +K159 +K193 +K252</f>
        <v>0</v>
      </c>
      <c r="L253" s="31">
        <f>L159+L193+L252</f>
        <v>-32909678</v>
      </c>
    </row>
    <row r="254" spans="2:12" x14ac:dyDescent="0.4">
      <c r="B254" s="32" t="s">
        <v>244</v>
      </c>
      <c r="C254" s="29"/>
      <c r="D254" s="30"/>
      <c r="E254" s="31">
        <v>151682339</v>
      </c>
      <c r="F254" s="31">
        <v>194950687</v>
      </c>
      <c r="G254" s="31">
        <v>24202920</v>
      </c>
      <c r="H254" s="31">
        <v>8005910</v>
      </c>
      <c r="I254" s="31">
        <v>-2503614</v>
      </c>
      <c r="J254" s="31">
        <f t="shared" si="6"/>
        <v>376338242</v>
      </c>
      <c r="K254" s="31"/>
      <c r="L254" s="31">
        <f t="shared" si="7"/>
        <v>376338242</v>
      </c>
    </row>
    <row r="255" spans="2:12" x14ac:dyDescent="0.4">
      <c r="B255" s="32" t="s">
        <v>245</v>
      </c>
      <c r="C255" s="29"/>
      <c r="D255" s="30"/>
      <c r="E255" s="31">
        <f xml:space="preserve"> +E253 +E254</f>
        <v>148832153</v>
      </c>
      <c r="F255" s="31">
        <f xml:space="preserve"> +F253 +F254</f>
        <v>172754901</v>
      </c>
      <c r="G255" s="31">
        <f xml:space="preserve"> +G253 +G254</f>
        <v>25719966</v>
      </c>
      <c r="H255" s="31">
        <f xml:space="preserve"> +H253 +H254</f>
        <v>10963</v>
      </c>
      <c r="I255" s="31">
        <f xml:space="preserve"> +I253 +I254</f>
        <v>-3889419</v>
      </c>
      <c r="J255" s="31">
        <f t="shared" si="6"/>
        <v>343428564</v>
      </c>
      <c r="K255" s="31">
        <f xml:space="preserve"> +K253 +K254</f>
        <v>0</v>
      </c>
      <c r="L255" s="31">
        <f>L253+L254</f>
        <v>343428564</v>
      </c>
    </row>
  </sheetData>
  <mergeCells count="16">
    <mergeCell ref="B194:B252"/>
    <mergeCell ref="C194:C221"/>
    <mergeCell ref="C222:C251"/>
    <mergeCell ref="B7:B159"/>
    <mergeCell ref="C7:C78"/>
    <mergeCell ref="C79:C158"/>
    <mergeCell ref="B160:B193"/>
    <mergeCell ref="C160:C175"/>
    <mergeCell ref="C176:C192"/>
    <mergeCell ref="B2:L2"/>
    <mergeCell ref="B3:L3"/>
    <mergeCell ref="B5:D6"/>
    <mergeCell ref="E5:I5"/>
    <mergeCell ref="J5:J6"/>
    <mergeCell ref="K5:K6"/>
    <mergeCell ref="L5:L6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D062F3-671E-4FE6-86D5-9EFF781A4517}">
  <sheetPr>
    <pageSetUpPr fitToPage="1"/>
  </sheetPr>
  <dimension ref="B1:K255"/>
  <sheetViews>
    <sheetView showGridLines="0" workbookViewId="0"/>
  </sheetViews>
  <sheetFormatPr defaultRowHeight="18.75" x14ac:dyDescent="0.4"/>
  <cols>
    <col min="1" max="3" width="2.875" customWidth="1"/>
    <col min="4" max="4" width="44.375" customWidth="1"/>
    <col min="5" max="11" width="20.75" customWidth="1"/>
  </cols>
  <sheetData>
    <row r="1" spans="2:11" ht="21" x14ac:dyDescent="0.4">
      <c r="B1" s="1"/>
      <c r="C1" s="1"/>
      <c r="D1" s="1"/>
      <c r="E1" s="1"/>
      <c r="F1" s="1"/>
      <c r="G1" s="1"/>
      <c r="H1" s="1"/>
      <c r="J1" s="2"/>
      <c r="K1" s="3" t="s">
        <v>0</v>
      </c>
    </row>
    <row r="2" spans="2:11" ht="21" x14ac:dyDescent="0.4">
      <c r="B2" s="4" t="s">
        <v>246</v>
      </c>
      <c r="C2" s="4"/>
      <c r="D2" s="4"/>
      <c r="E2" s="4"/>
      <c r="F2" s="4"/>
      <c r="G2" s="4"/>
      <c r="H2" s="4"/>
      <c r="I2" s="4"/>
      <c r="J2" s="4"/>
      <c r="K2" s="4"/>
    </row>
    <row r="3" spans="2:11" ht="21" x14ac:dyDescent="0.4">
      <c r="B3" s="5" t="s">
        <v>2</v>
      </c>
      <c r="C3" s="5"/>
      <c r="D3" s="5"/>
      <c r="E3" s="5"/>
      <c r="F3" s="5"/>
      <c r="G3" s="5"/>
      <c r="H3" s="5"/>
      <c r="I3" s="5"/>
      <c r="J3" s="5"/>
      <c r="K3" s="5"/>
    </row>
    <row r="4" spans="2:11" x14ac:dyDescent="0.4">
      <c r="B4" s="6"/>
      <c r="C4" s="6"/>
      <c r="D4" s="6"/>
      <c r="E4" s="6"/>
      <c r="F4" s="6"/>
      <c r="G4" s="6"/>
      <c r="H4" s="6"/>
      <c r="I4" s="7"/>
      <c r="J4" s="7"/>
      <c r="K4" s="6" t="s">
        <v>3</v>
      </c>
    </row>
    <row r="5" spans="2:11" x14ac:dyDescent="0.4">
      <c r="B5" s="8" t="s">
        <v>4</v>
      </c>
      <c r="C5" s="9"/>
      <c r="D5" s="10"/>
      <c r="E5" s="11" t="s">
        <v>5</v>
      </c>
      <c r="F5" s="12"/>
      <c r="G5" s="12"/>
      <c r="H5" s="12"/>
      <c r="I5" s="13" t="s">
        <v>6</v>
      </c>
      <c r="J5" s="13" t="s">
        <v>7</v>
      </c>
      <c r="K5" s="13" t="s">
        <v>8</v>
      </c>
    </row>
    <row r="6" spans="2:11" ht="99.75" x14ac:dyDescent="0.4">
      <c r="B6" s="14"/>
      <c r="C6" s="15"/>
      <c r="D6" s="16"/>
      <c r="E6" s="17" t="s">
        <v>247</v>
      </c>
      <c r="F6" s="18" t="s">
        <v>248</v>
      </c>
      <c r="G6" s="18" t="s">
        <v>249</v>
      </c>
      <c r="H6" s="18" t="s">
        <v>250</v>
      </c>
      <c r="I6" s="19"/>
      <c r="J6" s="19"/>
      <c r="K6" s="19"/>
    </row>
    <row r="7" spans="2:11" x14ac:dyDescent="0.4">
      <c r="B7" s="20" t="s">
        <v>14</v>
      </c>
      <c r="C7" s="20" t="s">
        <v>15</v>
      </c>
      <c r="D7" s="21" t="s">
        <v>16</v>
      </c>
      <c r="E7" s="22">
        <f>+E8+E12+E19+E26+E29+E33+E46+E56</f>
        <v>166587496</v>
      </c>
      <c r="F7" s="22">
        <f>+F8+F12+F19+F26+F29+F33+F46+F56</f>
        <v>44019589</v>
      </c>
      <c r="G7" s="22">
        <f>+G8+G12+G19+G26+G29+G33+G46+G56</f>
        <v>54953715</v>
      </c>
      <c r="H7" s="22">
        <f>+H8+H12+H19+H26+H29+H33+H46+H56</f>
        <v>80614906</v>
      </c>
      <c r="I7" s="22">
        <f>+E7+F7+G7+H7</f>
        <v>346175706</v>
      </c>
      <c r="J7" s="22">
        <f>+J8+J12+J19+J26+J29+J33+J46+J56</f>
        <v>0</v>
      </c>
      <c r="K7" s="22">
        <f>I7-ABS(J7)</f>
        <v>346175706</v>
      </c>
    </row>
    <row r="8" spans="2:11" x14ac:dyDescent="0.4">
      <c r="B8" s="23"/>
      <c r="C8" s="23"/>
      <c r="D8" s="24" t="s">
        <v>17</v>
      </c>
      <c r="E8" s="25">
        <f>+E9+E10+E11</f>
        <v>132457000</v>
      </c>
      <c r="F8" s="25">
        <f>+F9+F10+F11</f>
        <v>0</v>
      </c>
      <c r="G8" s="25">
        <f>+G9+G10+G11</f>
        <v>0</v>
      </c>
      <c r="H8" s="25">
        <f>+H9+H10+H11</f>
        <v>0</v>
      </c>
      <c r="I8" s="25">
        <f t="shared" ref="I8:I71" si="0">+E8+F8+G8+H8</f>
        <v>132457000</v>
      </c>
      <c r="J8" s="25">
        <f>+J9+J10+J11</f>
        <v>0</v>
      </c>
      <c r="K8" s="25">
        <f t="shared" ref="K8:K71" si="1">I8-ABS(J8)</f>
        <v>132457000</v>
      </c>
    </row>
    <row r="9" spans="2:11" x14ac:dyDescent="0.4">
      <c r="B9" s="23"/>
      <c r="C9" s="23"/>
      <c r="D9" s="24" t="s">
        <v>18</v>
      </c>
      <c r="E9" s="25">
        <v>119070590</v>
      </c>
      <c r="F9" s="25"/>
      <c r="G9" s="25"/>
      <c r="H9" s="25"/>
      <c r="I9" s="25">
        <f t="shared" si="0"/>
        <v>119070590</v>
      </c>
      <c r="J9" s="25"/>
      <c r="K9" s="25">
        <f t="shared" si="1"/>
        <v>119070590</v>
      </c>
    </row>
    <row r="10" spans="2:11" x14ac:dyDescent="0.4">
      <c r="B10" s="23"/>
      <c r="C10" s="23"/>
      <c r="D10" s="24" t="s">
        <v>19</v>
      </c>
      <c r="E10" s="25">
        <v>195250</v>
      </c>
      <c r="F10" s="25"/>
      <c r="G10" s="25"/>
      <c r="H10" s="25"/>
      <c r="I10" s="25">
        <f t="shared" si="0"/>
        <v>195250</v>
      </c>
      <c r="J10" s="25"/>
      <c r="K10" s="25">
        <f t="shared" si="1"/>
        <v>195250</v>
      </c>
    </row>
    <row r="11" spans="2:11" x14ac:dyDescent="0.4">
      <c r="B11" s="23"/>
      <c r="C11" s="23"/>
      <c r="D11" s="24" t="s">
        <v>20</v>
      </c>
      <c r="E11" s="25">
        <v>13191160</v>
      </c>
      <c r="F11" s="25"/>
      <c r="G11" s="25"/>
      <c r="H11" s="25"/>
      <c r="I11" s="25">
        <f t="shared" si="0"/>
        <v>13191160</v>
      </c>
      <c r="J11" s="25"/>
      <c r="K11" s="25">
        <f t="shared" si="1"/>
        <v>13191160</v>
      </c>
    </row>
    <row r="12" spans="2:11" x14ac:dyDescent="0.4">
      <c r="B12" s="23"/>
      <c r="C12" s="23"/>
      <c r="D12" s="24" t="s">
        <v>21</v>
      </c>
      <c r="E12" s="25">
        <f>+E13+E14+E15+E16+E17+E18</f>
        <v>0</v>
      </c>
      <c r="F12" s="25">
        <f>+F13+F14+F15+F16+F17+F18</f>
        <v>29196900</v>
      </c>
      <c r="G12" s="25">
        <f>+G13+G14+G15+G16+G17+G18</f>
        <v>42221998</v>
      </c>
      <c r="H12" s="25">
        <f>+H13+H14+H15+H16+H17+H18</f>
        <v>0</v>
      </c>
      <c r="I12" s="25">
        <f t="shared" si="0"/>
        <v>71418898</v>
      </c>
      <c r="J12" s="25">
        <f>+J13+J14+J15+J16+J17+J18</f>
        <v>0</v>
      </c>
      <c r="K12" s="25">
        <f t="shared" si="1"/>
        <v>71418898</v>
      </c>
    </row>
    <row r="13" spans="2:11" x14ac:dyDescent="0.4">
      <c r="B13" s="23"/>
      <c r="C13" s="23"/>
      <c r="D13" s="24" t="s">
        <v>18</v>
      </c>
      <c r="E13" s="25"/>
      <c r="F13" s="25">
        <v>26243802</v>
      </c>
      <c r="G13" s="25">
        <v>37309828</v>
      </c>
      <c r="H13" s="25"/>
      <c r="I13" s="25">
        <f t="shared" si="0"/>
        <v>63553630</v>
      </c>
      <c r="J13" s="25"/>
      <c r="K13" s="25">
        <f t="shared" si="1"/>
        <v>63553630</v>
      </c>
    </row>
    <row r="14" spans="2:11" x14ac:dyDescent="0.4">
      <c r="B14" s="23"/>
      <c r="C14" s="23"/>
      <c r="D14" s="24" t="s">
        <v>22</v>
      </c>
      <c r="E14" s="25"/>
      <c r="F14" s="25"/>
      <c r="G14" s="25">
        <v>364005</v>
      </c>
      <c r="H14" s="25"/>
      <c r="I14" s="25">
        <f t="shared" si="0"/>
        <v>364005</v>
      </c>
      <c r="J14" s="25"/>
      <c r="K14" s="25">
        <f t="shared" si="1"/>
        <v>364005</v>
      </c>
    </row>
    <row r="15" spans="2:11" x14ac:dyDescent="0.4">
      <c r="B15" s="23"/>
      <c r="C15" s="23"/>
      <c r="D15" s="24" t="s">
        <v>23</v>
      </c>
      <c r="E15" s="25"/>
      <c r="F15" s="25">
        <v>26784</v>
      </c>
      <c r="G15" s="25">
        <v>305249</v>
      </c>
      <c r="H15" s="25"/>
      <c r="I15" s="25">
        <f t="shared" si="0"/>
        <v>332033</v>
      </c>
      <c r="J15" s="25"/>
      <c r="K15" s="25">
        <f t="shared" si="1"/>
        <v>332033</v>
      </c>
    </row>
    <row r="16" spans="2:11" x14ac:dyDescent="0.4">
      <c r="B16" s="23"/>
      <c r="C16" s="23"/>
      <c r="D16" s="24" t="s">
        <v>24</v>
      </c>
      <c r="E16" s="25"/>
      <c r="F16" s="25">
        <v>2926314</v>
      </c>
      <c r="G16" s="25">
        <v>4202471</v>
      </c>
      <c r="H16" s="25"/>
      <c r="I16" s="25">
        <f t="shared" si="0"/>
        <v>7128785</v>
      </c>
      <c r="J16" s="25"/>
      <c r="K16" s="25">
        <f t="shared" si="1"/>
        <v>7128785</v>
      </c>
    </row>
    <row r="17" spans="2:11" x14ac:dyDescent="0.4">
      <c r="B17" s="23"/>
      <c r="C17" s="23"/>
      <c r="D17" s="24" t="s">
        <v>25</v>
      </c>
      <c r="E17" s="25"/>
      <c r="F17" s="25"/>
      <c r="G17" s="25"/>
      <c r="H17" s="25"/>
      <c r="I17" s="25">
        <f t="shared" si="0"/>
        <v>0</v>
      </c>
      <c r="J17" s="25"/>
      <c r="K17" s="25">
        <f t="shared" si="1"/>
        <v>0</v>
      </c>
    </row>
    <row r="18" spans="2:11" x14ac:dyDescent="0.4">
      <c r="B18" s="23"/>
      <c r="C18" s="23"/>
      <c r="D18" s="24" t="s">
        <v>26</v>
      </c>
      <c r="E18" s="25"/>
      <c r="F18" s="25"/>
      <c r="G18" s="25">
        <v>40445</v>
      </c>
      <c r="H18" s="25"/>
      <c r="I18" s="25">
        <f t="shared" si="0"/>
        <v>40445</v>
      </c>
      <c r="J18" s="25"/>
      <c r="K18" s="25">
        <f t="shared" si="1"/>
        <v>40445</v>
      </c>
    </row>
    <row r="19" spans="2:11" x14ac:dyDescent="0.4">
      <c r="B19" s="23"/>
      <c r="C19" s="23"/>
      <c r="D19" s="24" t="s">
        <v>27</v>
      </c>
      <c r="E19" s="25">
        <f>+E20+E21+E22+E23+E24+E25</f>
        <v>0</v>
      </c>
      <c r="F19" s="25">
        <f>+F20+F21+F22+F23+F24+F25</f>
        <v>0</v>
      </c>
      <c r="G19" s="25">
        <f>+G20+G21+G22+G23+G24+G25</f>
        <v>0</v>
      </c>
      <c r="H19" s="25">
        <f>+H20+H21+H22+H23+H24+H25</f>
        <v>60595951</v>
      </c>
      <c r="I19" s="25">
        <f t="shared" si="0"/>
        <v>60595951</v>
      </c>
      <c r="J19" s="25">
        <f>+J20+J21+J22+J23+J24+J25</f>
        <v>0</v>
      </c>
      <c r="K19" s="25">
        <f t="shared" si="1"/>
        <v>60595951</v>
      </c>
    </row>
    <row r="20" spans="2:11" x14ac:dyDescent="0.4">
      <c r="B20" s="23"/>
      <c r="C20" s="23"/>
      <c r="D20" s="24" t="s">
        <v>18</v>
      </c>
      <c r="E20" s="25"/>
      <c r="F20" s="25"/>
      <c r="G20" s="25"/>
      <c r="H20" s="25">
        <v>54537903</v>
      </c>
      <c r="I20" s="25">
        <f t="shared" si="0"/>
        <v>54537903</v>
      </c>
      <c r="J20" s="25"/>
      <c r="K20" s="25">
        <f t="shared" si="1"/>
        <v>54537903</v>
      </c>
    </row>
    <row r="21" spans="2:11" x14ac:dyDescent="0.4">
      <c r="B21" s="23"/>
      <c r="C21" s="23"/>
      <c r="D21" s="24" t="s">
        <v>22</v>
      </c>
      <c r="E21" s="25"/>
      <c r="F21" s="25"/>
      <c r="G21" s="25"/>
      <c r="H21" s="25"/>
      <c r="I21" s="25">
        <f t="shared" si="0"/>
        <v>0</v>
      </c>
      <c r="J21" s="25"/>
      <c r="K21" s="25">
        <f t="shared" si="1"/>
        <v>0</v>
      </c>
    </row>
    <row r="22" spans="2:11" x14ac:dyDescent="0.4">
      <c r="B22" s="23"/>
      <c r="C22" s="23"/>
      <c r="D22" s="24" t="s">
        <v>23</v>
      </c>
      <c r="E22" s="25"/>
      <c r="F22" s="25"/>
      <c r="G22" s="25"/>
      <c r="H22" s="25"/>
      <c r="I22" s="25">
        <f t="shared" si="0"/>
        <v>0</v>
      </c>
      <c r="J22" s="25"/>
      <c r="K22" s="25">
        <f t="shared" si="1"/>
        <v>0</v>
      </c>
    </row>
    <row r="23" spans="2:11" x14ac:dyDescent="0.4">
      <c r="B23" s="23"/>
      <c r="C23" s="23"/>
      <c r="D23" s="24" t="s">
        <v>24</v>
      </c>
      <c r="E23" s="25"/>
      <c r="F23" s="25"/>
      <c r="G23" s="25"/>
      <c r="H23" s="25">
        <v>6058048</v>
      </c>
      <c r="I23" s="25">
        <f t="shared" si="0"/>
        <v>6058048</v>
      </c>
      <c r="J23" s="25"/>
      <c r="K23" s="25">
        <f t="shared" si="1"/>
        <v>6058048</v>
      </c>
    </row>
    <row r="24" spans="2:11" x14ac:dyDescent="0.4">
      <c r="B24" s="23"/>
      <c r="C24" s="23"/>
      <c r="D24" s="24" t="s">
        <v>25</v>
      </c>
      <c r="E24" s="25"/>
      <c r="F24" s="25"/>
      <c r="G24" s="25"/>
      <c r="H24" s="25"/>
      <c r="I24" s="25">
        <f t="shared" si="0"/>
        <v>0</v>
      </c>
      <c r="J24" s="25"/>
      <c r="K24" s="25">
        <f t="shared" si="1"/>
        <v>0</v>
      </c>
    </row>
    <row r="25" spans="2:11" x14ac:dyDescent="0.4">
      <c r="B25" s="23"/>
      <c r="C25" s="23"/>
      <c r="D25" s="24" t="s">
        <v>26</v>
      </c>
      <c r="E25" s="25"/>
      <c r="F25" s="25"/>
      <c r="G25" s="25"/>
      <c r="H25" s="25"/>
      <c r="I25" s="25">
        <f t="shared" si="0"/>
        <v>0</v>
      </c>
      <c r="J25" s="25"/>
      <c r="K25" s="25">
        <f t="shared" si="1"/>
        <v>0</v>
      </c>
    </row>
    <row r="26" spans="2:11" x14ac:dyDescent="0.4">
      <c r="B26" s="23"/>
      <c r="C26" s="23"/>
      <c r="D26" s="24" t="s">
        <v>28</v>
      </c>
      <c r="E26" s="25">
        <f>+E27+E28</f>
        <v>0</v>
      </c>
      <c r="F26" s="25">
        <f>+F27+F28</f>
        <v>0</v>
      </c>
      <c r="G26" s="25">
        <f>+G27+G28</f>
        <v>0</v>
      </c>
      <c r="H26" s="25">
        <f>+H27+H28</f>
        <v>0</v>
      </c>
      <c r="I26" s="25">
        <f t="shared" si="0"/>
        <v>0</v>
      </c>
      <c r="J26" s="25">
        <f>+J27+J28</f>
        <v>0</v>
      </c>
      <c r="K26" s="25">
        <f t="shared" si="1"/>
        <v>0</v>
      </c>
    </row>
    <row r="27" spans="2:11" x14ac:dyDescent="0.4">
      <c r="B27" s="23"/>
      <c r="C27" s="23"/>
      <c r="D27" s="24" t="s">
        <v>29</v>
      </c>
      <c r="E27" s="25"/>
      <c r="F27" s="25"/>
      <c r="G27" s="25"/>
      <c r="H27" s="25"/>
      <c r="I27" s="25">
        <f t="shared" si="0"/>
        <v>0</v>
      </c>
      <c r="J27" s="25"/>
      <c r="K27" s="25">
        <f t="shared" si="1"/>
        <v>0</v>
      </c>
    </row>
    <row r="28" spans="2:11" x14ac:dyDescent="0.4">
      <c r="B28" s="23"/>
      <c r="C28" s="23"/>
      <c r="D28" s="24" t="s">
        <v>30</v>
      </c>
      <c r="E28" s="25"/>
      <c r="F28" s="25"/>
      <c r="G28" s="25"/>
      <c r="H28" s="25"/>
      <c r="I28" s="25">
        <f t="shared" si="0"/>
        <v>0</v>
      </c>
      <c r="J28" s="25"/>
      <c r="K28" s="25">
        <f t="shared" si="1"/>
        <v>0</v>
      </c>
    </row>
    <row r="29" spans="2:11" x14ac:dyDescent="0.4">
      <c r="B29" s="23"/>
      <c r="C29" s="23"/>
      <c r="D29" s="24" t="s">
        <v>31</v>
      </c>
      <c r="E29" s="25">
        <f>+E30+E31+E32</f>
        <v>0</v>
      </c>
      <c r="F29" s="25">
        <f>+F30+F31+F32</f>
        <v>11089502</v>
      </c>
      <c r="G29" s="25">
        <f>+G30+G31+G32</f>
        <v>0</v>
      </c>
      <c r="H29" s="25">
        <f>+H30+H31+H32</f>
        <v>0</v>
      </c>
      <c r="I29" s="25">
        <f t="shared" si="0"/>
        <v>11089502</v>
      </c>
      <c r="J29" s="25">
        <f>+J30+J31+J32</f>
        <v>0</v>
      </c>
      <c r="K29" s="25">
        <f t="shared" si="1"/>
        <v>11089502</v>
      </c>
    </row>
    <row r="30" spans="2:11" x14ac:dyDescent="0.4">
      <c r="B30" s="23"/>
      <c r="C30" s="23"/>
      <c r="D30" s="24" t="s">
        <v>32</v>
      </c>
      <c r="E30" s="25"/>
      <c r="F30" s="25">
        <v>9865957</v>
      </c>
      <c r="G30" s="25"/>
      <c r="H30" s="25"/>
      <c r="I30" s="25">
        <f t="shared" si="0"/>
        <v>9865957</v>
      </c>
      <c r="J30" s="25"/>
      <c r="K30" s="25">
        <f t="shared" si="1"/>
        <v>9865957</v>
      </c>
    </row>
    <row r="31" spans="2:11" x14ac:dyDescent="0.4">
      <c r="B31" s="23"/>
      <c r="C31" s="23"/>
      <c r="D31" s="24" t="s">
        <v>33</v>
      </c>
      <c r="E31" s="25"/>
      <c r="F31" s="25"/>
      <c r="G31" s="25"/>
      <c r="H31" s="25"/>
      <c r="I31" s="25">
        <f t="shared" si="0"/>
        <v>0</v>
      </c>
      <c r="J31" s="25"/>
      <c r="K31" s="25">
        <f t="shared" si="1"/>
        <v>0</v>
      </c>
    </row>
    <row r="32" spans="2:11" x14ac:dyDescent="0.4">
      <c r="B32" s="23"/>
      <c r="C32" s="23"/>
      <c r="D32" s="24" t="s">
        <v>34</v>
      </c>
      <c r="E32" s="25"/>
      <c r="F32" s="25">
        <v>1223545</v>
      </c>
      <c r="G32" s="25"/>
      <c r="H32" s="25"/>
      <c r="I32" s="25">
        <f t="shared" si="0"/>
        <v>1223545</v>
      </c>
      <c r="J32" s="25"/>
      <c r="K32" s="25">
        <f t="shared" si="1"/>
        <v>1223545</v>
      </c>
    </row>
    <row r="33" spans="2:11" x14ac:dyDescent="0.4">
      <c r="B33" s="23"/>
      <c r="C33" s="23"/>
      <c r="D33" s="24" t="s">
        <v>35</v>
      </c>
      <c r="E33" s="25">
        <f>+E34+E35+E36+E37+E38+E39+E40+E41+E42+E43+E44+E45</f>
        <v>32420180</v>
      </c>
      <c r="F33" s="25">
        <f>+F34+F35+F36+F37+F38+F39+F40+F41+F42+F43+F44+F45</f>
        <v>3343150</v>
      </c>
      <c r="G33" s="25">
        <f>+G34+G35+G36+G37+G38+G39+G40+G41+G42+G43+G44+G45</f>
        <v>12451717</v>
      </c>
      <c r="H33" s="25">
        <f>+H34+H35+H36+H37+H38+H39+H40+H41+H42+H43+H44+H45</f>
        <v>18542050</v>
      </c>
      <c r="I33" s="25">
        <f t="shared" si="0"/>
        <v>66757097</v>
      </c>
      <c r="J33" s="25">
        <f>+J34+J35+J36+J37+J38+J39+J40+J41+J42+J43+J44+J45</f>
        <v>0</v>
      </c>
      <c r="K33" s="25">
        <f t="shared" si="1"/>
        <v>66757097</v>
      </c>
    </row>
    <row r="34" spans="2:11" x14ac:dyDescent="0.4">
      <c r="B34" s="23"/>
      <c r="C34" s="23"/>
      <c r="D34" s="24" t="s">
        <v>36</v>
      </c>
      <c r="E34" s="25"/>
      <c r="F34" s="25"/>
      <c r="G34" s="25"/>
      <c r="H34" s="25"/>
      <c r="I34" s="25">
        <f t="shared" si="0"/>
        <v>0</v>
      </c>
      <c r="J34" s="25"/>
      <c r="K34" s="25">
        <f t="shared" si="1"/>
        <v>0</v>
      </c>
    </row>
    <row r="35" spans="2:11" x14ac:dyDescent="0.4">
      <c r="B35" s="23"/>
      <c r="C35" s="23"/>
      <c r="D35" s="24" t="s">
        <v>37</v>
      </c>
      <c r="E35" s="25"/>
      <c r="F35" s="25">
        <v>88800</v>
      </c>
      <c r="G35" s="25">
        <v>864130</v>
      </c>
      <c r="H35" s="25"/>
      <c r="I35" s="25">
        <f t="shared" si="0"/>
        <v>952930</v>
      </c>
      <c r="J35" s="25"/>
      <c r="K35" s="25">
        <f t="shared" si="1"/>
        <v>952930</v>
      </c>
    </row>
    <row r="36" spans="2:11" x14ac:dyDescent="0.4">
      <c r="B36" s="23"/>
      <c r="C36" s="23"/>
      <c r="D36" s="24" t="s">
        <v>38</v>
      </c>
      <c r="E36" s="25"/>
      <c r="F36" s="25"/>
      <c r="G36" s="25"/>
      <c r="H36" s="25"/>
      <c r="I36" s="25">
        <f t="shared" si="0"/>
        <v>0</v>
      </c>
      <c r="J36" s="25"/>
      <c r="K36" s="25">
        <f t="shared" si="1"/>
        <v>0</v>
      </c>
    </row>
    <row r="37" spans="2:11" x14ac:dyDescent="0.4">
      <c r="B37" s="23"/>
      <c r="C37" s="23"/>
      <c r="D37" s="24" t="s">
        <v>39</v>
      </c>
      <c r="E37" s="25">
        <v>64200</v>
      </c>
      <c r="F37" s="25"/>
      <c r="G37" s="25"/>
      <c r="H37" s="25"/>
      <c r="I37" s="25">
        <f t="shared" si="0"/>
        <v>64200</v>
      </c>
      <c r="J37" s="25"/>
      <c r="K37" s="25">
        <f t="shared" si="1"/>
        <v>64200</v>
      </c>
    </row>
    <row r="38" spans="2:11" x14ac:dyDescent="0.4">
      <c r="B38" s="23"/>
      <c r="C38" s="23"/>
      <c r="D38" s="24" t="s">
        <v>40</v>
      </c>
      <c r="E38" s="25">
        <v>13548245</v>
      </c>
      <c r="F38" s="25">
        <v>3254350</v>
      </c>
      <c r="G38" s="25">
        <v>5548590</v>
      </c>
      <c r="H38" s="25">
        <v>5215200</v>
      </c>
      <c r="I38" s="25">
        <f t="shared" si="0"/>
        <v>27566385</v>
      </c>
      <c r="J38" s="25"/>
      <c r="K38" s="25">
        <f t="shared" si="1"/>
        <v>27566385</v>
      </c>
    </row>
    <row r="39" spans="2:11" x14ac:dyDescent="0.4">
      <c r="B39" s="23"/>
      <c r="C39" s="23"/>
      <c r="D39" s="24" t="s">
        <v>41</v>
      </c>
      <c r="E39" s="25">
        <v>5962660</v>
      </c>
      <c r="F39" s="25"/>
      <c r="G39" s="25">
        <v>1298755</v>
      </c>
      <c r="H39" s="25"/>
      <c r="I39" s="25">
        <f t="shared" si="0"/>
        <v>7261415</v>
      </c>
      <c r="J39" s="25"/>
      <c r="K39" s="25">
        <f t="shared" si="1"/>
        <v>7261415</v>
      </c>
    </row>
    <row r="40" spans="2:11" x14ac:dyDescent="0.4">
      <c r="B40" s="23"/>
      <c r="C40" s="23"/>
      <c r="D40" s="24" t="s">
        <v>42</v>
      </c>
      <c r="E40" s="25"/>
      <c r="F40" s="25"/>
      <c r="G40" s="25"/>
      <c r="H40" s="25"/>
      <c r="I40" s="25">
        <f t="shared" si="0"/>
        <v>0</v>
      </c>
      <c r="J40" s="25"/>
      <c r="K40" s="25">
        <f t="shared" si="1"/>
        <v>0</v>
      </c>
    </row>
    <row r="41" spans="2:11" x14ac:dyDescent="0.4">
      <c r="B41" s="23"/>
      <c r="C41" s="23"/>
      <c r="D41" s="24" t="s">
        <v>43</v>
      </c>
      <c r="E41" s="25">
        <v>8337090</v>
      </c>
      <c r="F41" s="25"/>
      <c r="G41" s="25">
        <v>3468730</v>
      </c>
      <c r="H41" s="25">
        <v>13326850</v>
      </c>
      <c r="I41" s="25">
        <f t="shared" si="0"/>
        <v>25132670</v>
      </c>
      <c r="J41" s="25"/>
      <c r="K41" s="25">
        <f t="shared" si="1"/>
        <v>25132670</v>
      </c>
    </row>
    <row r="42" spans="2:11" x14ac:dyDescent="0.4">
      <c r="B42" s="23"/>
      <c r="C42" s="23"/>
      <c r="D42" s="24" t="s">
        <v>44</v>
      </c>
      <c r="E42" s="25">
        <v>4073285</v>
      </c>
      <c r="F42" s="25"/>
      <c r="G42" s="25">
        <v>1271512</v>
      </c>
      <c r="H42" s="25"/>
      <c r="I42" s="25">
        <f t="shared" si="0"/>
        <v>5344797</v>
      </c>
      <c r="J42" s="25"/>
      <c r="K42" s="25">
        <f t="shared" si="1"/>
        <v>5344797</v>
      </c>
    </row>
    <row r="43" spans="2:11" x14ac:dyDescent="0.4">
      <c r="B43" s="23"/>
      <c r="C43" s="23"/>
      <c r="D43" s="24" t="s">
        <v>45</v>
      </c>
      <c r="E43" s="25"/>
      <c r="F43" s="25"/>
      <c r="G43" s="25"/>
      <c r="H43" s="25"/>
      <c r="I43" s="25">
        <f t="shared" si="0"/>
        <v>0</v>
      </c>
      <c r="J43" s="25"/>
      <c r="K43" s="25">
        <f t="shared" si="1"/>
        <v>0</v>
      </c>
    </row>
    <row r="44" spans="2:11" x14ac:dyDescent="0.4">
      <c r="B44" s="23"/>
      <c r="C44" s="23"/>
      <c r="D44" s="24" t="s">
        <v>46</v>
      </c>
      <c r="E44" s="25"/>
      <c r="F44" s="25"/>
      <c r="G44" s="25"/>
      <c r="H44" s="25"/>
      <c r="I44" s="25">
        <f t="shared" si="0"/>
        <v>0</v>
      </c>
      <c r="J44" s="25"/>
      <c r="K44" s="25">
        <f t="shared" si="1"/>
        <v>0</v>
      </c>
    </row>
    <row r="45" spans="2:11" x14ac:dyDescent="0.4">
      <c r="B45" s="23"/>
      <c r="C45" s="23"/>
      <c r="D45" s="24" t="s">
        <v>47</v>
      </c>
      <c r="E45" s="25">
        <v>434700</v>
      </c>
      <c r="F45" s="25"/>
      <c r="G45" s="25"/>
      <c r="H45" s="25"/>
      <c r="I45" s="25">
        <f t="shared" si="0"/>
        <v>434700</v>
      </c>
      <c r="J45" s="25"/>
      <c r="K45" s="25">
        <f t="shared" si="1"/>
        <v>434700</v>
      </c>
    </row>
    <row r="46" spans="2:11" x14ac:dyDescent="0.4">
      <c r="B46" s="23"/>
      <c r="C46" s="23"/>
      <c r="D46" s="24" t="s">
        <v>48</v>
      </c>
      <c r="E46" s="25">
        <f>+E47+E48+E49+E50+E51+E52+E53+E54+E55</f>
        <v>1710316</v>
      </c>
      <c r="F46" s="25">
        <f>+F47+F48+F49+F50+F51+F52+F53+F54+F55</f>
        <v>390037</v>
      </c>
      <c r="G46" s="25">
        <f>+G47+G48+G49+G50+G51+G52+G53+G54+G55</f>
        <v>280000</v>
      </c>
      <c r="H46" s="25">
        <f>+H47+H48+H49+H50+H51+H52+H53+H54+H55</f>
        <v>1476905</v>
      </c>
      <c r="I46" s="25">
        <f t="shared" si="0"/>
        <v>3857258</v>
      </c>
      <c r="J46" s="25">
        <f>+J47+J48+J49+J50+J51+J52+J53+J54+J55</f>
        <v>0</v>
      </c>
      <c r="K46" s="25">
        <f t="shared" si="1"/>
        <v>3857258</v>
      </c>
    </row>
    <row r="47" spans="2:11" x14ac:dyDescent="0.4">
      <c r="B47" s="23"/>
      <c r="C47" s="23"/>
      <c r="D47" s="24" t="s">
        <v>49</v>
      </c>
      <c r="E47" s="25"/>
      <c r="F47" s="25"/>
      <c r="G47" s="25"/>
      <c r="H47" s="25"/>
      <c r="I47" s="25">
        <f t="shared" si="0"/>
        <v>0</v>
      </c>
      <c r="J47" s="25"/>
      <c r="K47" s="25">
        <f t="shared" si="1"/>
        <v>0</v>
      </c>
    </row>
    <row r="48" spans="2:11" x14ac:dyDescent="0.4">
      <c r="B48" s="23"/>
      <c r="C48" s="23"/>
      <c r="D48" s="24" t="s">
        <v>50</v>
      </c>
      <c r="E48" s="25">
        <v>1419141</v>
      </c>
      <c r="F48" s="25">
        <v>390037</v>
      </c>
      <c r="G48" s="25">
        <v>280000</v>
      </c>
      <c r="H48" s="25">
        <v>1476905</v>
      </c>
      <c r="I48" s="25">
        <f t="shared" si="0"/>
        <v>3566083</v>
      </c>
      <c r="J48" s="25"/>
      <c r="K48" s="25">
        <f t="shared" si="1"/>
        <v>3566083</v>
      </c>
    </row>
    <row r="49" spans="2:11" x14ac:dyDescent="0.4">
      <c r="B49" s="23"/>
      <c r="C49" s="23"/>
      <c r="D49" s="24" t="s">
        <v>51</v>
      </c>
      <c r="E49" s="25"/>
      <c r="F49" s="25"/>
      <c r="G49" s="25"/>
      <c r="H49" s="25"/>
      <c r="I49" s="25">
        <f t="shared" si="0"/>
        <v>0</v>
      </c>
      <c r="J49" s="25"/>
      <c r="K49" s="25">
        <f t="shared" si="1"/>
        <v>0</v>
      </c>
    </row>
    <row r="50" spans="2:11" x14ac:dyDescent="0.4">
      <c r="B50" s="23"/>
      <c r="C50" s="23"/>
      <c r="D50" s="24" t="s">
        <v>52</v>
      </c>
      <c r="E50" s="25"/>
      <c r="F50" s="25"/>
      <c r="G50" s="25"/>
      <c r="H50" s="25"/>
      <c r="I50" s="25">
        <f t="shared" si="0"/>
        <v>0</v>
      </c>
      <c r="J50" s="25"/>
      <c r="K50" s="25">
        <f t="shared" si="1"/>
        <v>0</v>
      </c>
    </row>
    <row r="51" spans="2:11" x14ac:dyDescent="0.4">
      <c r="B51" s="23"/>
      <c r="C51" s="23"/>
      <c r="D51" s="24" t="s">
        <v>53</v>
      </c>
      <c r="E51" s="25"/>
      <c r="F51" s="25"/>
      <c r="G51" s="25"/>
      <c r="H51" s="25"/>
      <c r="I51" s="25">
        <f t="shared" si="0"/>
        <v>0</v>
      </c>
      <c r="J51" s="25"/>
      <c r="K51" s="25">
        <f t="shared" si="1"/>
        <v>0</v>
      </c>
    </row>
    <row r="52" spans="2:11" x14ac:dyDescent="0.4">
      <c r="B52" s="23"/>
      <c r="C52" s="23"/>
      <c r="D52" s="24" t="s">
        <v>54</v>
      </c>
      <c r="E52" s="25"/>
      <c r="F52" s="25"/>
      <c r="G52" s="25"/>
      <c r="H52" s="25"/>
      <c r="I52" s="25">
        <f t="shared" si="0"/>
        <v>0</v>
      </c>
      <c r="J52" s="25"/>
      <c r="K52" s="25">
        <f t="shared" si="1"/>
        <v>0</v>
      </c>
    </row>
    <row r="53" spans="2:11" x14ac:dyDescent="0.4">
      <c r="B53" s="23"/>
      <c r="C53" s="23"/>
      <c r="D53" s="24" t="s">
        <v>55</v>
      </c>
      <c r="E53" s="25">
        <v>255175</v>
      </c>
      <c r="F53" s="25"/>
      <c r="G53" s="25"/>
      <c r="H53" s="25"/>
      <c r="I53" s="25">
        <f t="shared" si="0"/>
        <v>255175</v>
      </c>
      <c r="J53" s="25"/>
      <c r="K53" s="25">
        <f t="shared" si="1"/>
        <v>255175</v>
      </c>
    </row>
    <row r="54" spans="2:11" x14ac:dyDescent="0.4">
      <c r="B54" s="23"/>
      <c r="C54" s="23"/>
      <c r="D54" s="24" t="s">
        <v>56</v>
      </c>
      <c r="E54" s="25">
        <v>36000</v>
      </c>
      <c r="F54" s="25"/>
      <c r="G54" s="25"/>
      <c r="H54" s="25"/>
      <c r="I54" s="25">
        <f t="shared" si="0"/>
        <v>36000</v>
      </c>
      <c r="J54" s="25"/>
      <c r="K54" s="25">
        <f t="shared" si="1"/>
        <v>36000</v>
      </c>
    </row>
    <row r="55" spans="2:11" x14ac:dyDescent="0.4">
      <c r="B55" s="23"/>
      <c r="C55" s="23"/>
      <c r="D55" s="24" t="s">
        <v>57</v>
      </c>
      <c r="E55" s="25"/>
      <c r="F55" s="25"/>
      <c r="G55" s="25"/>
      <c r="H55" s="25"/>
      <c r="I55" s="25">
        <f t="shared" si="0"/>
        <v>0</v>
      </c>
      <c r="J55" s="25"/>
      <c r="K55" s="25">
        <f t="shared" si="1"/>
        <v>0</v>
      </c>
    </row>
    <row r="56" spans="2:11" x14ac:dyDescent="0.4">
      <c r="B56" s="23"/>
      <c r="C56" s="23"/>
      <c r="D56" s="24" t="s">
        <v>58</v>
      </c>
      <c r="E56" s="25"/>
      <c r="F56" s="25"/>
      <c r="G56" s="25"/>
      <c r="H56" s="25"/>
      <c r="I56" s="25">
        <f t="shared" si="0"/>
        <v>0</v>
      </c>
      <c r="J56" s="25"/>
      <c r="K56" s="25">
        <f t="shared" si="1"/>
        <v>0</v>
      </c>
    </row>
    <row r="57" spans="2:11" x14ac:dyDescent="0.4">
      <c r="B57" s="23"/>
      <c r="C57" s="23"/>
      <c r="D57" s="24" t="s">
        <v>59</v>
      </c>
      <c r="E57" s="25">
        <f>+E58</f>
        <v>0</v>
      </c>
      <c r="F57" s="25">
        <f>+F58</f>
        <v>0</v>
      </c>
      <c r="G57" s="25">
        <f>+G58</f>
        <v>0</v>
      </c>
      <c r="H57" s="25">
        <f>+H58</f>
        <v>0</v>
      </c>
      <c r="I57" s="25">
        <f t="shared" si="0"/>
        <v>0</v>
      </c>
      <c r="J57" s="25">
        <f>+J58</f>
        <v>0</v>
      </c>
      <c r="K57" s="25">
        <f t="shared" si="1"/>
        <v>0</v>
      </c>
    </row>
    <row r="58" spans="2:11" x14ac:dyDescent="0.4">
      <c r="B58" s="23"/>
      <c r="C58" s="23"/>
      <c r="D58" s="24" t="s">
        <v>60</v>
      </c>
      <c r="E58" s="25">
        <f>+E59+E60+E61+E62+E63+E64</f>
        <v>0</v>
      </c>
      <c r="F58" s="25">
        <f>+F59+F60+F61+F62+F63+F64</f>
        <v>0</v>
      </c>
      <c r="G58" s="25">
        <f>+G59+G60+G61+G62+G63+G64</f>
        <v>0</v>
      </c>
      <c r="H58" s="25">
        <f>+H59+H60+H61+H62+H63+H64</f>
        <v>0</v>
      </c>
      <c r="I58" s="25">
        <f t="shared" si="0"/>
        <v>0</v>
      </c>
      <c r="J58" s="25">
        <f>+J59+J60+J61+J62+J63+J64</f>
        <v>0</v>
      </c>
      <c r="K58" s="25">
        <f t="shared" si="1"/>
        <v>0</v>
      </c>
    </row>
    <row r="59" spans="2:11" x14ac:dyDescent="0.4">
      <c r="B59" s="23"/>
      <c r="C59" s="23"/>
      <c r="D59" s="24" t="s">
        <v>61</v>
      </c>
      <c r="E59" s="25"/>
      <c r="F59" s="25"/>
      <c r="G59" s="25"/>
      <c r="H59" s="25"/>
      <c r="I59" s="25">
        <f t="shared" si="0"/>
        <v>0</v>
      </c>
      <c r="J59" s="25"/>
      <c r="K59" s="25">
        <f t="shared" si="1"/>
        <v>0</v>
      </c>
    </row>
    <row r="60" spans="2:11" x14ac:dyDescent="0.4">
      <c r="B60" s="23"/>
      <c r="C60" s="23"/>
      <c r="D60" s="24" t="s">
        <v>47</v>
      </c>
      <c r="E60" s="25"/>
      <c r="F60" s="25"/>
      <c r="G60" s="25"/>
      <c r="H60" s="25"/>
      <c r="I60" s="25">
        <f t="shared" si="0"/>
        <v>0</v>
      </c>
      <c r="J60" s="25"/>
      <c r="K60" s="25">
        <f t="shared" si="1"/>
        <v>0</v>
      </c>
    </row>
    <row r="61" spans="2:11" x14ac:dyDescent="0.4">
      <c r="B61" s="23"/>
      <c r="C61" s="23"/>
      <c r="D61" s="24" t="s">
        <v>49</v>
      </c>
      <c r="E61" s="25"/>
      <c r="F61" s="25"/>
      <c r="G61" s="25"/>
      <c r="H61" s="25"/>
      <c r="I61" s="25">
        <f t="shared" si="0"/>
        <v>0</v>
      </c>
      <c r="J61" s="25"/>
      <c r="K61" s="25">
        <f t="shared" si="1"/>
        <v>0</v>
      </c>
    </row>
    <row r="62" spans="2:11" x14ac:dyDescent="0.4">
      <c r="B62" s="23"/>
      <c r="C62" s="23"/>
      <c r="D62" s="24" t="s">
        <v>50</v>
      </c>
      <c r="E62" s="25"/>
      <c r="F62" s="25"/>
      <c r="G62" s="25"/>
      <c r="H62" s="25"/>
      <c r="I62" s="25">
        <f t="shared" si="0"/>
        <v>0</v>
      </c>
      <c r="J62" s="25"/>
      <c r="K62" s="25">
        <f t="shared" si="1"/>
        <v>0</v>
      </c>
    </row>
    <row r="63" spans="2:11" x14ac:dyDescent="0.4">
      <c r="B63" s="23"/>
      <c r="C63" s="23"/>
      <c r="D63" s="24" t="s">
        <v>51</v>
      </c>
      <c r="E63" s="25"/>
      <c r="F63" s="25"/>
      <c r="G63" s="25"/>
      <c r="H63" s="25"/>
      <c r="I63" s="25">
        <f t="shared" si="0"/>
        <v>0</v>
      </c>
      <c r="J63" s="25"/>
      <c r="K63" s="25">
        <f t="shared" si="1"/>
        <v>0</v>
      </c>
    </row>
    <row r="64" spans="2:11" x14ac:dyDescent="0.4">
      <c r="B64" s="23"/>
      <c r="C64" s="23"/>
      <c r="D64" s="24" t="s">
        <v>57</v>
      </c>
      <c r="E64" s="25"/>
      <c r="F64" s="25"/>
      <c r="G64" s="25"/>
      <c r="H64" s="25"/>
      <c r="I64" s="25">
        <f t="shared" si="0"/>
        <v>0</v>
      </c>
      <c r="J64" s="25"/>
      <c r="K64" s="25">
        <f t="shared" si="1"/>
        <v>0</v>
      </c>
    </row>
    <row r="65" spans="2:11" x14ac:dyDescent="0.4">
      <c r="B65" s="23"/>
      <c r="C65" s="23"/>
      <c r="D65" s="24" t="s">
        <v>62</v>
      </c>
      <c r="E65" s="25">
        <f>+E66+E67</f>
        <v>0</v>
      </c>
      <c r="F65" s="25">
        <f>+F66+F67</f>
        <v>0</v>
      </c>
      <c r="G65" s="25">
        <f>+G66+G67</f>
        <v>0</v>
      </c>
      <c r="H65" s="25">
        <f>+H66+H67</f>
        <v>0</v>
      </c>
      <c r="I65" s="25">
        <f t="shared" si="0"/>
        <v>0</v>
      </c>
      <c r="J65" s="25">
        <f>+J66+J67</f>
        <v>0</v>
      </c>
      <c r="K65" s="25">
        <f t="shared" si="1"/>
        <v>0</v>
      </c>
    </row>
    <row r="66" spans="2:11" x14ac:dyDescent="0.4">
      <c r="B66" s="23"/>
      <c r="C66" s="23"/>
      <c r="D66" s="24" t="s">
        <v>63</v>
      </c>
      <c r="E66" s="25"/>
      <c r="F66" s="25"/>
      <c r="G66" s="25"/>
      <c r="H66" s="25"/>
      <c r="I66" s="25">
        <f t="shared" si="0"/>
        <v>0</v>
      </c>
      <c r="J66" s="25"/>
      <c r="K66" s="25">
        <f t="shared" si="1"/>
        <v>0</v>
      </c>
    </row>
    <row r="67" spans="2:11" x14ac:dyDescent="0.4">
      <c r="B67" s="23"/>
      <c r="C67" s="23"/>
      <c r="D67" s="24" t="s">
        <v>64</v>
      </c>
      <c r="E67" s="25"/>
      <c r="F67" s="25"/>
      <c r="G67" s="25"/>
      <c r="H67" s="25"/>
      <c r="I67" s="25">
        <f t="shared" si="0"/>
        <v>0</v>
      </c>
      <c r="J67" s="25"/>
      <c r="K67" s="25">
        <f t="shared" si="1"/>
        <v>0</v>
      </c>
    </row>
    <row r="68" spans="2:11" x14ac:dyDescent="0.4">
      <c r="B68" s="23"/>
      <c r="C68" s="23"/>
      <c r="D68" s="24" t="s">
        <v>65</v>
      </c>
      <c r="E68" s="25"/>
      <c r="F68" s="25"/>
      <c r="G68" s="25"/>
      <c r="H68" s="25"/>
      <c r="I68" s="25">
        <f t="shared" si="0"/>
        <v>0</v>
      </c>
      <c r="J68" s="25"/>
      <c r="K68" s="25">
        <f t="shared" si="1"/>
        <v>0</v>
      </c>
    </row>
    <row r="69" spans="2:11" x14ac:dyDescent="0.4">
      <c r="B69" s="23"/>
      <c r="C69" s="23"/>
      <c r="D69" s="24" t="s">
        <v>66</v>
      </c>
      <c r="E69" s="25">
        <v>60000</v>
      </c>
      <c r="F69" s="25"/>
      <c r="G69" s="25"/>
      <c r="H69" s="25"/>
      <c r="I69" s="25">
        <f t="shared" si="0"/>
        <v>60000</v>
      </c>
      <c r="J69" s="25"/>
      <c r="K69" s="25">
        <f t="shared" si="1"/>
        <v>60000</v>
      </c>
    </row>
    <row r="70" spans="2:11" x14ac:dyDescent="0.4">
      <c r="B70" s="23"/>
      <c r="C70" s="23"/>
      <c r="D70" s="24" t="s">
        <v>67</v>
      </c>
      <c r="E70" s="25">
        <v>24810</v>
      </c>
      <c r="F70" s="25">
        <v>3222</v>
      </c>
      <c r="G70" s="25"/>
      <c r="H70" s="25">
        <v>27247</v>
      </c>
      <c r="I70" s="25">
        <f t="shared" si="0"/>
        <v>55279</v>
      </c>
      <c r="J70" s="25"/>
      <c r="K70" s="25">
        <f t="shared" si="1"/>
        <v>55279</v>
      </c>
    </row>
    <row r="71" spans="2:11" x14ac:dyDescent="0.4">
      <c r="B71" s="23"/>
      <c r="C71" s="23"/>
      <c r="D71" s="24" t="s">
        <v>68</v>
      </c>
      <c r="E71" s="25">
        <f>+E72+E73+E74+E76</f>
        <v>1668433</v>
      </c>
      <c r="F71" s="25">
        <f>+F72+F73+F74+F76</f>
        <v>0</v>
      </c>
      <c r="G71" s="25">
        <f>+G72+G73+G74+G76</f>
        <v>0</v>
      </c>
      <c r="H71" s="25">
        <f>+H72+H73+H74+H76</f>
        <v>0</v>
      </c>
      <c r="I71" s="25">
        <f t="shared" si="0"/>
        <v>1668433</v>
      </c>
      <c r="J71" s="25">
        <f>+J72+J73+J74+J76</f>
        <v>0</v>
      </c>
      <c r="K71" s="25">
        <f t="shared" si="1"/>
        <v>1668433</v>
      </c>
    </row>
    <row r="72" spans="2:11" x14ac:dyDescent="0.4">
      <c r="B72" s="23"/>
      <c r="C72" s="23"/>
      <c r="D72" s="24" t="s">
        <v>69</v>
      </c>
      <c r="E72" s="25"/>
      <c r="F72" s="25"/>
      <c r="G72" s="25"/>
      <c r="H72" s="25"/>
      <c r="I72" s="25">
        <f t="shared" ref="I72:I135" si="2">+E72+F72+G72+H72</f>
        <v>0</v>
      </c>
      <c r="J72" s="25"/>
      <c r="K72" s="25">
        <f t="shared" ref="K72:K135" si="3">I72-ABS(J72)</f>
        <v>0</v>
      </c>
    </row>
    <row r="73" spans="2:11" x14ac:dyDescent="0.4">
      <c r="B73" s="23"/>
      <c r="C73" s="23"/>
      <c r="D73" s="24" t="s">
        <v>70</v>
      </c>
      <c r="E73" s="25">
        <v>488100</v>
      </c>
      <c r="F73" s="25"/>
      <c r="G73" s="25"/>
      <c r="H73" s="25"/>
      <c r="I73" s="25">
        <f t="shared" si="2"/>
        <v>488100</v>
      </c>
      <c r="J73" s="25"/>
      <c r="K73" s="25">
        <f t="shared" si="3"/>
        <v>488100</v>
      </c>
    </row>
    <row r="74" spans="2:11" x14ac:dyDescent="0.4">
      <c r="B74" s="23"/>
      <c r="C74" s="23"/>
      <c r="D74" s="24" t="s">
        <v>71</v>
      </c>
      <c r="E74" s="25">
        <f>+E75</f>
        <v>1180333</v>
      </c>
      <c r="F74" s="25">
        <f>+F75</f>
        <v>0</v>
      </c>
      <c r="G74" s="25">
        <f>+G75</f>
        <v>0</v>
      </c>
      <c r="H74" s="25">
        <f>+H75</f>
        <v>0</v>
      </c>
      <c r="I74" s="25">
        <f t="shared" si="2"/>
        <v>1180333</v>
      </c>
      <c r="J74" s="25">
        <f>+J75</f>
        <v>0</v>
      </c>
      <c r="K74" s="25">
        <f t="shared" si="3"/>
        <v>1180333</v>
      </c>
    </row>
    <row r="75" spans="2:11" x14ac:dyDescent="0.4">
      <c r="B75" s="23"/>
      <c r="C75" s="23"/>
      <c r="D75" s="24" t="s">
        <v>72</v>
      </c>
      <c r="E75" s="25">
        <v>1180333</v>
      </c>
      <c r="F75" s="25"/>
      <c r="G75" s="25"/>
      <c r="H75" s="25"/>
      <c r="I75" s="25">
        <f t="shared" si="2"/>
        <v>1180333</v>
      </c>
      <c r="J75" s="25"/>
      <c r="K75" s="25">
        <f t="shared" si="3"/>
        <v>1180333</v>
      </c>
    </row>
    <row r="76" spans="2:11" x14ac:dyDescent="0.4">
      <c r="B76" s="23"/>
      <c r="C76" s="23"/>
      <c r="D76" s="24" t="s">
        <v>73</v>
      </c>
      <c r="E76" s="25"/>
      <c r="F76" s="25"/>
      <c r="G76" s="25"/>
      <c r="H76" s="25"/>
      <c r="I76" s="25">
        <f t="shared" si="2"/>
        <v>0</v>
      </c>
      <c r="J76" s="25"/>
      <c r="K76" s="25">
        <f t="shared" si="3"/>
        <v>0</v>
      </c>
    </row>
    <row r="77" spans="2:11" x14ac:dyDescent="0.4">
      <c r="B77" s="23"/>
      <c r="C77" s="23"/>
      <c r="D77" s="24" t="s">
        <v>74</v>
      </c>
      <c r="E77" s="25"/>
      <c r="F77" s="25"/>
      <c r="G77" s="25"/>
      <c r="H77" s="25"/>
      <c r="I77" s="25">
        <f t="shared" si="2"/>
        <v>0</v>
      </c>
      <c r="J77" s="25"/>
      <c r="K77" s="25">
        <f t="shared" si="3"/>
        <v>0</v>
      </c>
    </row>
    <row r="78" spans="2:11" x14ac:dyDescent="0.4">
      <c r="B78" s="23"/>
      <c r="C78" s="26"/>
      <c r="D78" s="27" t="s">
        <v>75</v>
      </c>
      <c r="E78" s="28">
        <f>+E7+E57+E65+E68+E69+E70+E71+E77</f>
        <v>168340739</v>
      </c>
      <c r="F78" s="28">
        <f>+F7+F57+F65+F68+F69+F70+F71+F77</f>
        <v>44022811</v>
      </c>
      <c r="G78" s="28">
        <f>+G7+G57+G65+G68+G69+G70+G71+G77</f>
        <v>54953715</v>
      </c>
      <c r="H78" s="28">
        <f>+H7+H57+H65+H68+H69+H70+H71+H77</f>
        <v>80642153</v>
      </c>
      <c r="I78" s="28">
        <f t="shared" si="2"/>
        <v>347959418</v>
      </c>
      <c r="J78" s="28">
        <f>+J7+J57+J65+J68+J69+J70+J71+J77</f>
        <v>0</v>
      </c>
      <c r="K78" s="28">
        <f t="shared" si="3"/>
        <v>347959418</v>
      </c>
    </row>
    <row r="79" spans="2:11" x14ac:dyDescent="0.4">
      <c r="B79" s="23"/>
      <c r="C79" s="20" t="s">
        <v>76</v>
      </c>
      <c r="D79" s="24" t="s">
        <v>77</v>
      </c>
      <c r="E79" s="25">
        <f>+E80+E81+E82+E99+E100+E101+E102+E103</f>
        <v>113556690</v>
      </c>
      <c r="F79" s="25">
        <f>+F80+F81+F82+F99+F100+F101+F102+F103</f>
        <v>26157586</v>
      </c>
      <c r="G79" s="25">
        <f>+G80+G81+G82+G99+G100+G101+G102+G103</f>
        <v>42183820</v>
      </c>
      <c r="H79" s="25">
        <f>+H80+H81+H82+H99+H100+H101+H102+H103</f>
        <v>51367947</v>
      </c>
      <c r="I79" s="25">
        <f t="shared" si="2"/>
        <v>233266043</v>
      </c>
      <c r="J79" s="25">
        <f>+J80+J81+J82+J99+J100+J101+J102+J103</f>
        <v>0</v>
      </c>
      <c r="K79" s="25">
        <f t="shared" si="3"/>
        <v>233266043</v>
      </c>
    </row>
    <row r="80" spans="2:11" x14ac:dyDescent="0.4">
      <c r="B80" s="23"/>
      <c r="C80" s="23"/>
      <c r="D80" s="24" t="s">
        <v>78</v>
      </c>
      <c r="E80" s="25"/>
      <c r="F80" s="25"/>
      <c r="G80" s="25"/>
      <c r="H80" s="25"/>
      <c r="I80" s="25">
        <f t="shared" si="2"/>
        <v>0</v>
      </c>
      <c r="J80" s="25"/>
      <c r="K80" s="25">
        <f t="shared" si="3"/>
        <v>0</v>
      </c>
    </row>
    <row r="81" spans="2:11" x14ac:dyDescent="0.4">
      <c r="B81" s="23"/>
      <c r="C81" s="23"/>
      <c r="D81" s="24" t="s">
        <v>79</v>
      </c>
      <c r="E81" s="25"/>
      <c r="F81" s="25"/>
      <c r="G81" s="25"/>
      <c r="H81" s="25"/>
      <c r="I81" s="25">
        <f t="shared" si="2"/>
        <v>0</v>
      </c>
      <c r="J81" s="25"/>
      <c r="K81" s="25">
        <f t="shared" si="3"/>
        <v>0</v>
      </c>
    </row>
    <row r="82" spans="2:11" x14ac:dyDescent="0.4">
      <c r="B82" s="23"/>
      <c r="C82" s="23"/>
      <c r="D82" s="24" t="s">
        <v>80</v>
      </c>
      <c r="E82" s="25">
        <f>+E83+E84+E85+E86+E87+E88+E89+E90+E91+E92+E93+E94+E95+E96+E97+E98</f>
        <v>58860934</v>
      </c>
      <c r="F82" s="25">
        <f>+F83+F84+F85+F86+F87+F88+F89+F90+F91+F92+F93+F94+F95+F96+F97+F98</f>
        <v>10559753</v>
      </c>
      <c r="G82" s="25">
        <f>+G83+G84+G85+G86+G87+G88+G89+G90+G91+G92+G93+G94+G95+G96+G97+G98</f>
        <v>24887436</v>
      </c>
      <c r="H82" s="25">
        <f>+H83+H84+H85+H86+H87+H88+H89+H90+H91+H92+H93+H94+H95+H96+H97+H98</f>
        <v>33035289</v>
      </c>
      <c r="I82" s="25">
        <f t="shared" si="2"/>
        <v>127343412</v>
      </c>
      <c r="J82" s="25">
        <f>+J83+J84+J85+J86+J87+J88+J89+J90+J91+J92+J93+J94+J95+J96+J97+J98</f>
        <v>0</v>
      </c>
      <c r="K82" s="25">
        <f t="shared" si="3"/>
        <v>127343412</v>
      </c>
    </row>
    <row r="83" spans="2:11" x14ac:dyDescent="0.4">
      <c r="B83" s="23"/>
      <c r="C83" s="23"/>
      <c r="D83" s="24" t="s">
        <v>81</v>
      </c>
      <c r="E83" s="25">
        <v>44862497</v>
      </c>
      <c r="F83" s="25">
        <v>8763787</v>
      </c>
      <c r="G83" s="25">
        <v>19226267</v>
      </c>
      <c r="H83" s="25">
        <v>23910112</v>
      </c>
      <c r="I83" s="25">
        <f t="shared" si="2"/>
        <v>96762663</v>
      </c>
      <c r="J83" s="25"/>
      <c r="K83" s="25">
        <f t="shared" si="3"/>
        <v>96762663</v>
      </c>
    </row>
    <row r="84" spans="2:11" x14ac:dyDescent="0.4">
      <c r="B84" s="23"/>
      <c r="C84" s="23"/>
      <c r="D84" s="24" t="s">
        <v>82</v>
      </c>
      <c r="E84" s="25">
        <v>1184400</v>
      </c>
      <c r="F84" s="25">
        <v>96000</v>
      </c>
      <c r="G84" s="25">
        <v>507600</v>
      </c>
      <c r="H84" s="25">
        <v>336000</v>
      </c>
      <c r="I84" s="25">
        <f t="shared" si="2"/>
        <v>2124000</v>
      </c>
      <c r="J84" s="25"/>
      <c r="K84" s="25">
        <f t="shared" si="3"/>
        <v>2124000</v>
      </c>
    </row>
    <row r="85" spans="2:11" x14ac:dyDescent="0.4">
      <c r="B85" s="23"/>
      <c r="C85" s="23"/>
      <c r="D85" s="24" t="s">
        <v>83</v>
      </c>
      <c r="E85" s="25">
        <v>1591436</v>
      </c>
      <c r="F85" s="25">
        <v>480000</v>
      </c>
      <c r="G85" s="25">
        <v>682044</v>
      </c>
      <c r="H85" s="25">
        <v>240000</v>
      </c>
      <c r="I85" s="25">
        <f t="shared" si="2"/>
        <v>2993480</v>
      </c>
      <c r="J85" s="25"/>
      <c r="K85" s="25">
        <f t="shared" si="3"/>
        <v>2993480</v>
      </c>
    </row>
    <row r="86" spans="2:11" x14ac:dyDescent="0.4">
      <c r="B86" s="23"/>
      <c r="C86" s="23"/>
      <c r="D86" s="24" t="s">
        <v>84</v>
      </c>
      <c r="E86" s="25">
        <v>1058938</v>
      </c>
      <c r="F86" s="25">
        <v>130000</v>
      </c>
      <c r="G86" s="25">
        <v>453872</v>
      </c>
      <c r="H86" s="25">
        <v>614000</v>
      </c>
      <c r="I86" s="25">
        <f t="shared" si="2"/>
        <v>2256810</v>
      </c>
      <c r="J86" s="25"/>
      <c r="K86" s="25">
        <f t="shared" si="3"/>
        <v>2256810</v>
      </c>
    </row>
    <row r="87" spans="2:11" x14ac:dyDescent="0.4">
      <c r="B87" s="23"/>
      <c r="C87" s="23"/>
      <c r="D87" s="24" t="s">
        <v>85</v>
      </c>
      <c r="E87" s="25">
        <v>121201</v>
      </c>
      <c r="F87" s="25"/>
      <c r="G87" s="25">
        <v>51943</v>
      </c>
      <c r="H87" s="25"/>
      <c r="I87" s="25">
        <f t="shared" si="2"/>
        <v>173144</v>
      </c>
      <c r="J87" s="25"/>
      <c r="K87" s="25">
        <f t="shared" si="3"/>
        <v>173144</v>
      </c>
    </row>
    <row r="88" spans="2:11" x14ac:dyDescent="0.4">
      <c r="B88" s="23"/>
      <c r="C88" s="23"/>
      <c r="D88" s="24" t="s">
        <v>86</v>
      </c>
      <c r="E88" s="25">
        <v>491968</v>
      </c>
      <c r="F88" s="25"/>
      <c r="G88" s="25">
        <v>184272</v>
      </c>
      <c r="H88" s="25">
        <v>601520</v>
      </c>
      <c r="I88" s="25">
        <f t="shared" si="2"/>
        <v>1277760</v>
      </c>
      <c r="J88" s="25"/>
      <c r="K88" s="25">
        <f t="shared" si="3"/>
        <v>1277760</v>
      </c>
    </row>
    <row r="89" spans="2:11" x14ac:dyDescent="0.4">
      <c r="B89" s="23"/>
      <c r="C89" s="23"/>
      <c r="D89" s="24" t="s">
        <v>87</v>
      </c>
      <c r="E89" s="25">
        <v>62550</v>
      </c>
      <c r="F89" s="25"/>
      <c r="G89" s="25">
        <v>22950</v>
      </c>
      <c r="H89" s="25"/>
      <c r="I89" s="25">
        <f t="shared" si="2"/>
        <v>85500</v>
      </c>
      <c r="J89" s="25"/>
      <c r="K89" s="25">
        <f t="shared" si="3"/>
        <v>85500</v>
      </c>
    </row>
    <row r="90" spans="2:11" x14ac:dyDescent="0.4">
      <c r="B90" s="23"/>
      <c r="C90" s="23"/>
      <c r="D90" s="24" t="s">
        <v>88</v>
      </c>
      <c r="E90" s="25">
        <v>3368040</v>
      </c>
      <c r="F90" s="25"/>
      <c r="G90" s="25">
        <v>1280160</v>
      </c>
      <c r="H90" s="25">
        <v>4410000</v>
      </c>
      <c r="I90" s="25">
        <f t="shared" si="2"/>
        <v>9058200</v>
      </c>
      <c r="J90" s="25"/>
      <c r="K90" s="25">
        <f t="shared" si="3"/>
        <v>9058200</v>
      </c>
    </row>
    <row r="91" spans="2:11" x14ac:dyDescent="0.4">
      <c r="B91" s="23"/>
      <c r="C91" s="23"/>
      <c r="D91" s="24" t="s">
        <v>89</v>
      </c>
      <c r="E91" s="25">
        <v>1590038</v>
      </c>
      <c r="F91" s="25">
        <v>400000</v>
      </c>
      <c r="G91" s="25">
        <v>681444</v>
      </c>
      <c r="H91" s="25">
        <v>845976</v>
      </c>
      <c r="I91" s="25">
        <f t="shared" si="2"/>
        <v>3517458</v>
      </c>
      <c r="J91" s="25"/>
      <c r="K91" s="25">
        <f t="shared" si="3"/>
        <v>3517458</v>
      </c>
    </row>
    <row r="92" spans="2:11" x14ac:dyDescent="0.4">
      <c r="B92" s="23"/>
      <c r="C92" s="23"/>
      <c r="D92" s="24" t="s">
        <v>90</v>
      </c>
      <c r="E92" s="25">
        <v>527600</v>
      </c>
      <c r="F92" s="25"/>
      <c r="G92" s="25">
        <v>200400</v>
      </c>
      <c r="H92" s="25"/>
      <c r="I92" s="25">
        <f t="shared" si="2"/>
        <v>728000</v>
      </c>
      <c r="J92" s="25"/>
      <c r="K92" s="25">
        <f t="shared" si="3"/>
        <v>728000</v>
      </c>
    </row>
    <row r="93" spans="2:11" x14ac:dyDescent="0.4">
      <c r="B93" s="23"/>
      <c r="C93" s="23"/>
      <c r="D93" s="24" t="s">
        <v>91</v>
      </c>
      <c r="E93" s="25">
        <v>72640</v>
      </c>
      <c r="F93" s="25"/>
      <c r="G93" s="25">
        <v>27360</v>
      </c>
      <c r="H93" s="25"/>
      <c r="I93" s="25">
        <f t="shared" si="2"/>
        <v>100000</v>
      </c>
      <c r="J93" s="25"/>
      <c r="K93" s="25">
        <f t="shared" si="3"/>
        <v>100000</v>
      </c>
    </row>
    <row r="94" spans="2:11" x14ac:dyDescent="0.4">
      <c r="B94" s="23"/>
      <c r="C94" s="23"/>
      <c r="D94" s="24" t="s">
        <v>92</v>
      </c>
      <c r="E94" s="25"/>
      <c r="F94" s="25"/>
      <c r="G94" s="25"/>
      <c r="H94" s="25"/>
      <c r="I94" s="25">
        <f t="shared" si="2"/>
        <v>0</v>
      </c>
      <c r="J94" s="25"/>
      <c r="K94" s="25">
        <f t="shared" si="3"/>
        <v>0</v>
      </c>
    </row>
    <row r="95" spans="2:11" x14ac:dyDescent="0.4">
      <c r="B95" s="23"/>
      <c r="C95" s="23"/>
      <c r="D95" s="24" t="s">
        <v>93</v>
      </c>
      <c r="E95" s="25">
        <v>1402045</v>
      </c>
      <c r="F95" s="25">
        <v>156000</v>
      </c>
      <c r="G95" s="25">
        <v>600875</v>
      </c>
      <c r="H95" s="25">
        <v>924000</v>
      </c>
      <c r="I95" s="25">
        <f t="shared" si="2"/>
        <v>3082920</v>
      </c>
      <c r="J95" s="25"/>
      <c r="K95" s="25">
        <f t="shared" si="3"/>
        <v>3082920</v>
      </c>
    </row>
    <row r="96" spans="2:11" x14ac:dyDescent="0.4">
      <c r="B96" s="23"/>
      <c r="C96" s="23"/>
      <c r="D96" s="24" t="s">
        <v>94</v>
      </c>
      <c r="E96" s="25">
        <v>117916</v>
      </c>
      <c r="F96" s="25">
        <v>1582</v>
      </c>
      <c r="G96" s="25">
        <v>50534</v>
      </c>
      <c r="H96" s="25">
        <v>87688</v>
      </c>
      <c r="I96" s="25">
        <f t="shared" si="2"/>
        <v>257720</v>
      </c>
      <c r="J96" s="25"/>
      <c r="K96" s="25">
        <f t="shared" si="3"/>
        <v>257720</v>
      </c>
    </row>
    <row r="97" spans="2:11" x14ac:dyDescent="0.4">
      <c r="B97" s="23"/>
      <c r="C97" s="23"/>
      <c r="D97" s="24" t="s">
        <v>95</v>
      </c>
      <c r="E97" s="25">
        <v>1115487</v>
      </c>
      <c r="F97" s="25">
        <v>257384</v>
      </c>
      <c r="G97" s="25">
        <v>430016</v>
      </c>
      <c r="H97" s="25">
        <v>331064</v>
      </c>
      <c r="I97" s="25">
        <f t="shared" si="2"/>
        <v>2133951</v>
      </c>
      <c r="J97" s="25"/>
      <c r="K97" s="25">
        <f t="shared" si="3"/>
        <v>2133951</v>
      </c>
    </row>
    <row r="98" spans="2:11" x14ac:dyDescent="0.4">
      <c r="B98" s="23"/>
      <c r="C98" s="23"/>
      <c r="D98" s="24" t="s">
        <v>96</v>
      </c>
      <c r="E98" s="25">
        <v>1294178</v>
      </c>
      <c r="F98" s="25">
        <v>275000</v>
      </c>
      <c r="G98" s="25">
        <v>487699</v>
      </c>
      <c r="H98" s="25">
        <v>734929</v>
      </c>
      <c r="I98" s="25">
        <f t="shared" si="2"/>
        <v>2791806</v>
      </c>
      <c r="J98" s="25"/>
      <c r="K98" s="25">
        <f t="shared" si="3"/>
        <v>2791806</v>
      </c>
    </row>
    <row r="99" spans="2:11" x14ac:dyDescent="0.4">
      <c r="B99" s="23"/>
      <c r="C99" s="23"/>
      <c r="D99" s="24" t="s">
        <v>97</v>
      </c>
      <c r="E99" s="25">
        <v>14292302</v>
      </c>
      <c r="F99" s="25">
        <v>3304251</v>
      </c>
      <c r="G99" s="25">
        <v>3473272</v>
      </c>
      <c r="H99" s="25">
        <v>6825264</v>
      </c>
      <c r="I99" s="25">
        <f t="shared" si="2"/>
        <v>27895089</v>
      </c>
      <c r="J99" s="25"/>
      <c r="K99" s="25">
        <f t="shared" si="3"/>
        <v>27895089</v>
      </c>
    </row>
    <row r="100" spans="2:11" x14ac:dyDescent="0.4">
      <c r="B100" s="23"/>
      <c r="C100" s="23"/>
      <c r="D100" s="24" t="s">
        <v>98</v>
      </c>
      <c r="E100" s="25">
        <v>22650439</v>
      </c>
      <c r="F100" s="25">
        <v>9359740</v>
      </c>
      <c r="G100" s="25">
        <v>9707326</v>
      </c>
      <c r="H100" s="25">
        <v>4465655</v>
      </c>
      <c r="I100" s="25">
        <f t="shared" si="2"/>
        <v>46183160</v>
      </c>
      <c r="J100" s="25"/>
      <c r="K100" s="25">
        <f t="shared" si="3"/>
        <v>46183160</v>
      </c>
    </row>
    <row r="101" spans="2:11" x14ac:dyDescent="0.4">
      <c r="B101" s="23"/>
      <c r="C101" s="23"/>
      <c r="D101" s="24" t="s">
        <v>99</v>
      </c>
      <c r="E101" s="25"/>
      <c r="F101" s="25"/>
      <c r="G101" s="25"/>
      <c r="H101" s="25"/>
      <c r="I101" s="25">
        <f t="shared" si="2"/>
        <v>0</v>
      </c>
      <c r="J101" s="25"/>
      <c r="K101" s="25">
        <f t="shared" si="3"/>
        <v>0</v>
      </c>
    </row>
    <row r="102" spans="2:11" x14ac:dyDescent="0.4">
      <c r="B102" s="23"/>
      <c r="C102" s="23"/>
      <c r="D102" s="24" t="s">
        <v>100</v>
      </c>
      <c r="E102" s="25">
        <v>1139113</v>
      </c>
      <c r="F102" s="25">
        <v>123199</v>
      </c>
      <c r="G102" s="25"/>
      <c r="H102" s="25">
        <v>955580</v>
      </c>
      <c r="I102" s="25">
        <f t="shared" si="2"/>
        <v>2217892</v>
      </c>
      <c r="J102" s="25"/>
      <c r="K102" s="25">
        <f t="shared" si="3"/>
        <v>2217892</v>
      </c>
    </row>
    <row r="103" spans="2:11" x14ac:dyDescent="0.4">
      <c r="B103" s="23"/>
      <c r="C103" s="23"/>
      <c r="D103" s="24" t="s">
        <v>101</v>
      </c>
      <c r="E103" s="25">
        <f>+E104</f>
        <v>16613902</v>
      </c>
      <c r="F103" s="25">
        <f>+F104</f>
        <v>2810643</v>
      </c>
      <c r="G103" s="25">
        <f>+G104</f>
        <v>4115786</v>
      </c>
      <c r="H103" s="25">
        <f>+H104</f>
        <v>6086159</v>
      </c>
      <c r="I103" s="25">
        <f t="shared" si="2"/>
        <v>29626490</v>
      </c>
      <c r="J103" s="25">
        <f>+J104</f>
        <v>0</v>
      </c>
      <c r="K103" s="25">
        <f t="shared" si="3"/>
        <v>29626490</v>
      </c>
    </row>
    <row r="104" spans="2:11" x14ac:dyDescent="0.4">
      <c r="B104" s="23"/>
      <c r="C104" s="23"/>
      <c r="D104" s="24" t="s">
        <v>102</v>
      </c>
      <c r="E104" s="25">
        <v>16613902</v>
      </c>
      <c r="F104" s="25">
        <v>2810643</v>
      </c>
      <c r="G104" s="25">
        <v>4115786</v>
      </c>
      <c r="H104" s="25">
        <v>6086159</v>
      </c>
      <c r="I104" s="25">
        <f t="shared" si="2"/>
        <v>29626490</v>
      </c>
      <c r="J104" s="25"/>
      <c r="K104" s="25">
        <f t="shared" si="3"/>
        <v>29626490</v>
      </c>
    </row>
    <row r="105" spans="2:11" x14ac:dyDescent="0.4">
      <c r="B105" s="23"/>
      <c r="C105" s="23"/>
      <c r="D105" s="24" t="s">
        <v>103</v>
      </c>
      <c r="E105" s="25">
        <f>+E106+E107+E108+E109+E110+E111+E112+E113+E114+E115+E116+E117+E118+E119+E120+E121+E122</f>
        <v>27872480</v>
      </c>
      <c r="F105" s="25">
        <f>+F106+F107+F108+F109+F110+F111+F112+F113+F114+F115+F116+F117+F118+F119+F120+F121+F122</f>
        <v>8066203</v>
      </c>
      <c r="G105" s="25">
        <f>+G106+G107+G108+G109+G110+G111+G112+G113+G114+G115+G116+G117+G118+G119+G120+G121+G122</f>
        <v>11007091</v>
      </c>
      <c r="H105" s="25">
        <f>+H106+H107+H108+H109+H110+H111+H112+H113+H114+H115+H116+H117+H118+H119+H120+H121+H122</f>
        <v>10465775</v>
      </c>
      <c r="I105" s="25">
        <f t="shared" si="2"/>
        <v>57411549</v>
      </c>
      <c r="J105" s="25">
        <f>+J106+J107+J108+J109+J110+J111+J112+J113+J114+J115+J116+J117+J118+J119+J120+J121+J122</f>
        <v>0</v>
      </c>
      <c r="K105" s="25">
        <f t="shared" si="3"/>
        <v>57411549</v>
      </c>
    </row>
    <row r="106" spans="2:11" x14ac:dyDescent="0.4">
      <c r="B106" s="23"/>
      <c r="C106" s="23"/>
      <c r="D106" s="24" t="s">
        <v>104</v>
      </c>
      <c r="E106" s="25">
        <v>12322647</v>
      </c>
      <c r="F106" s="25">
        <v>2275788</v>
      </c>
      <c r="G106" s="25">
        <v>5281129</v>
      </c>
      <c r="H106" s="25">
        <v>4399764</v>
      </c>
      <c r="I106" s="25">
        <f t="shared" si="2"/>
        <v>24279328</v>
      </c>
      <c r="J106" s="25"/>
      <c r="K106" s="25">
        <f t="shared" si="3"/>
        <v>24279328</v>
      </c>
    </row>
    <row r="107" spans="2:11" x14ac:dyDescent="0.4">
      <c r="B107" s="23"/>
      <c r="C107" s="23"/>
      <c r="D107" s="24" t="s">
        <v>105</v>
      </c>
      <c r="E107" s="25">
        <v>1879775</v>
      </c>
      <c r="F107" s="25"/>
      <c r="G107" s="25">
        <v>805611</v>
      </c>
      <c r="H107" s="25">
        <v>243254</v>
      </c>
      <c r="I107" s="25">
        <f t="shared" si="2"/>
        <v>2928640</v>
      </c>
      <c r="J107" s="25"/>
      <c r="K107" s="25">
        <f t="shared" si="3"/>
        <v>2928640</v>
      </c>
    </row>
    <row r="108" spans="2:11" x14ac:dyDescent="0.4">
      <c r="B108" s="23"/>
      <c r="C108" s="23"/>
      <c r="D108" s="24" t="s">
        <v>106</v>
      </c>
      <c r="E108" s="25"/>
      <c r="F108" s="25"/>
      <c r="G108" s="25"/>
      <c r="H108" s="25"/>
      <c r="I108" s="25">
        <f t="shared" si="2"/>
        <v>0</v>
      </c>
      <c r="J108" s="25"/>
      <c r="K108" s="25">
        <f t="shared" si="3"/>
        <v>0</v>
      </c>
    </row>
    <row r="109" spans="2:11" x14ac:dyDescent="0.4">
      <c r="B109" s="23"/>
      <c r="C109" s="23"/>
      <c r="D109" s="24" t="s">
        <v>107</v>
      </c>
      <c r="E109" s="25">
        <v>526676</v>
      </c>
      <c r="F109" s="25"/>
      <c r="G109" s="25">
        <v>140788</v>
      </c>
      <c r="H109" s="25">
        <v>366960</v>
      </c>
      <c r="I109" s="25">
        <f t="shared" si="2"/>
        <v>1034424</v>
      </c>
      <c r="J109" s="25"/>
      <c r="K109" s="25">
        <f t="shared" si="3"/>
        <v>1034424</v>
      </c>
    </row>
    <row r="110" spans="2:11" x14ac:dyDescent="0.4">
      <c r="B110" s="23"/>
      <c r="C110" s="23"/>
      <c r="D110" s="24" t="s">
        <v>108</v>
      </c>
      <c r="E110" s="25"/>
      <c r="F110" s="25"/>
      <c r="G110" s="25"/>
      <c r="H110" s="25"/>
      <c r="I110" s="25">
        <f t="shared" si="2"/>
        <v>0</v>
      </c>
      <c r="J110" s="25"/>
      <c r="K110" s="25">
        <f t="shared" si="3"/>
        <v>0</v>
      </c>
    </row>
    <row r="111" spans="2:11" x14ac:dyDescent="0.4">
      <c r="B111" s="23"/>
      <c r="C111" s="23"/>
      <c r="D111" s="24" t="s">
        <v>109</v>
      </c>
      <c r="E111" s="25">
        <v>1259736</v>
      </c>
      <c r="F111" s="25"/>
      <c r="G111" s="25">
        <v>539882</v>
      </c>
      <c r="H111" s="25">
        <v>314028</v>
      </c>
      <c r="I111" s="25">
        <f t="shared" si="2"/>
        <v>2113646</v>
      </c>
      <c r="J111" s="25"/>
      <c r="K111" s="25">
        <f t="shared" si="3"/>
        <v>2113646</v>
      </c>
    </row>
    <row r="112" spans="2:11" x14ac:dyDescent="0.4">
      <c r="B112" s="23"/>
      <c r="C112" s="23"/>
      <c r="D112" s="24" t="s">
        <v>110</v>
      </c>
      <c r="E112" s="25">
        <v>213802</v>
      </c>
      <c r="F112" s="25">
        <v>154776</v>
      </c>
      <c r="G112" s="25">
        <v>94754</v>
      </c>
      <c r="H112" s="25">
        <v>75475</v>
      </c>
      <c r="I112" s="25">
        <f t="shared" si="2"/>
        <v>538807</v>
      </c>
      <c r="J112" s="25"/>
      <c r="K112" s="25">
        <f t="shared" si="3"/>
        <v>538807</v>
      </c>
    </row>
    <row r="113" spans="2:11" x14ac:dyDescent="0.4">
      <c r="B113" s="23"/>
      <c r="C113" s="23"/>
      <c r="D113" s="24" t="s">
        <v>111</v>
      </c>
      <c r="E113" s="25"/>
      <c r="F113" s="25"/>
      <c r="G113" s="25"/>
      <c r="H113" s="25"/>
      <c r="I113" s="25">
        <f t="shared" si="2"/>
        <v>0</v>
      </c>
      <c r="J113" s="25"/>
      <c r="K113" s="25">
        <f t="shared" si="3"/>
        <v>0</v>
      </c>
    </row>
    <row r="114" spans="2:11" x14ac:dyDescent="0.4">
      <c r="B114" s="23"/>
      <c r="C114" s="23"/>
      <c r="D114" s="24" t="s">
        <v>112</v>
      </c>
      <c r="E114" s="25"/>
      <c r="F114" s="25"/>
      <c r="G114" s="25"/>
      <c r="H114" s="25"/>
      <c r="I114" s="25">
        <f t="shared" si="2"/>
        <v>0</v>
      </c>
      <c r="J114" s="25"/>
      <c r="K114" s="25">
        <f t="shared" si="3"/>
        <v>0</v>
      </c>
    </row>
    <row r="115" spans="2:11" x14ac:dyDescent="0.4">
      <c r="B115" s="23"/>
      <c r="C115" s="23"/>
      <c r="D115" s="24" t="s">
        <v>113</v>
      </c>
      <c r="E115" s="25">
        <v>5119226</v>
      </c>
      <c r="F115" s="25">
        <v>1703000</v>
      </c>
      <c r="G115" s="25">
        <v>1830857</v>
      </c>
      <c r="H115" s="25">
        <v>2837000</v>
      </c>
      <c r="I115" s="25">
        <f t="shared" si="2"/>
        <v>11490083</v>
      </c>
      <c r="J115" s="25"/>
      <c r="K115" s="25">
        <f t="shared" si="3"/>
        <v>11490083</v>
      </c>
    </row>
    <row r="116" spans="2:11" x14ac:dyDescent="0.4">
      <c r="B116" s="23"/>
      <c r="C116" s="23"/>
      <c r="D116" s="24" t="s">
        <v>114</v>
      </c>
      <c r="E116" s="25">
        <v>1564310</v>
      </c>
      <c r="F116" s="25">
        <v>540000</v>
      </c>
      <c r="G116" s="25">
        <v>627390</v>
      </c>
      <c r="H116" s="25">
        <v>904000</v>
      </c>
      <c r="I116" s="25">
        <f t="shared" si="2"/>
        <v>3635700</v>
      </c>
      <c r="J116" s="25"/>
      <c r="K116" s="25">
        <f t="shared" si="3"/>
        <v>3635700</v>
      </c>
    </row>
    <row r="117" spans="2:11" x14ac:dyDescent="0.4">
      <c r="B117" s="23"/>
      <c r="C117" s="23"/>
      <c r="D117" s="24" t="s">
        <v>115</v>
      </c>
      <c r="E117" s="25">
        <v>3162606</v>
      </c>
      <c r="F117" s="25">
        <v>136598</v>
      </c>
      <c r="G117" s="25">
        <v>1295966</v>
      </c>
      <c r="H117" s="25">
        <v>818680</v>
      </c>
      <c r="I117" s="25">
        <f t="shared" si="2"/>
        <v>5413850</v>
      </c>
      <c r="J117" s="25"/>
      <c r="K117" s="25">
        <f t="shared" si="3"/>
        <v>5413850</v>
      </c>
    </row>
    <row r="118" spans="2:11" x14ac:dyDescent="0.4">
      <c r="B118" s="23"/>
      <c r="C118" s="23"/>
      <c r="D118" s="24" t="s">
        <v>116</v>
      </c>
      <c r="E118" s="25">
        <v>965703</v>
      </c>
      <c r="F118" s="25">
        <v>369549</v>
      </c>
      <c r="G118" s="25">
        <v>23013</v>
      </c>
      <c r="H118" s="25">
        <v>366829</v>
      </c>
      <c r="I118" s="25">
        <f t="shared" si="2"/>
        <v>1725094</v>
      </c>
      <c r="J118" s="25"/>
      <c r="K118" s="25">
        <f t="shared" si="3"/>
        <v>1725094</v>
      </c>
    </row>
    <row r="119" spans="2:11" x14ac:dyDescent="0.4">
      <c r="B119" s="23"/>
      <c r="C119" s="23"/>
      <c r="D119" s="24" t="s">
        <v>117</v>
      </c>
      <c r="E119" s="25">
        <v>542941</v>
      </c>
      <c r="F119" s="25">
        <v>636892</v>
      </c>
      <c r="G119" s="25">
        <v>232682</v>
      </c>
      <c r="H119" s="25">
        <v>85740</v>
      </c>
      <c r="I119" s="25">
        <f t="shared" si="2"/>
        <v>1498255</v>
      </c>
      <c r="J119" s="25"/>
      <c r="K119" s="25">
        <f t="shared" si="3"/>
        <v>1498255</v>
      </c>
    </row>
    <row r="120" spans="2:11" x14ac:dyDescent="0.4">
      <c r="B120" s="23"/>
      <c r="C120" s="23"/>
      <c r="D120" s="24" t="s">
        <v>118</v>
      </c>
      <c r="E120" s="25">
        <v>298302</v>
      </c>
      <c r="F120" s="25">
        <v>2249600</v>
      </c>
      <c r="G120" s="25">
        <v>127838</v>
      </c>
      <c r="H120" s="25">
        <v>54045</v>
      </c>
      <c r="I120" s="25">
        <f t="shared" si="2"/>
        <v>2729785</v>
      </c>
      <c r="J120" s="25"/>
      <c r="K120" s="25">
        <f t="shared" si="3"/>
        <v>2729785</v>
      </c>
    </row>
    <row r="121" spans="2:11" x14ac:dyDescent="0.4">
      <c r="B121" s="23"/>
      <c r="C121" s="23"/>
      <c r="D121" s="24" t="s">
        <v>119</v>
      </c>
      <c r="E121" s="25"/>
      <c r="F121" s="25"/>
      <c r="G121" s="25"/>
      <c r="H121" s="25"/>
      <c r="I121" s="25">
        <f t="shared" si="2"/>
        <v>0</v>
      </c>
      <c r="J121" s="25"/>
      <c r="K121" s="25">
        <f t="shared" si="3"/>
        <v>0</v>
      </c>
    </row>
    <row r="122" spans="2:11" x14ac:dyDescent="0.4">
      <c r="B122" s="23"/>
      <c r="C122" s="23"/>
      <c r="D122" s="24" t="s">
        <v>120</v>
      </c>
      <c r="E122" s="25">
        <v>16756</v>
      </c>
      <c r="F122" s="25"/>
      <c r="G122" s="25">
        <v>7181</v>
      </c>
      <c r="H122" s="25"/>
      <c r="I122" s="25">
        <f t="shared" si="2"/>
        <v>23937</v>
      </c>
      <c r="J122" s="25"/>
      <c r="K122" s="25">
        <f t="shared" si="3"/>
        <v>23937</v>
      </c>
    </row>
    <row r="123" spans="2:11" x14ac:dyDescent="0.4">
      <c r="B123" s="23"/>
      <c r="C123" s="23"/>
      <c r="D123" s="24" t="s">
        <v>121</v>
      </c>
      <c r="E123" s="25">
        <f>+E124+E125+E126+E127+E128+E129+E130+E131+E132+E133+E134+E135+E136+E137+E138+E139+E140+E141+E142+E143</f>
        <v>7244364</v>
      </c>
      <c r="F123" s="25">
        <f>+F124+F125+F126+F127+F128+F129+F130+F131+F132+F133+F134+F135+F136+F137+F138+F139+F140+F141+F142+F143</f>
        <v>2251432</v>
      </c>
      <c r="G123" s="25">
        <f>+G124+G125+G126+G127+G128+G129+G130+G131+G132+G133+G134+G135+G136+G137+G138+G139+G140+G141+G142+G143</f>
        <v>2965310</v>
      </c>
      <c r="H123" s="25">
        <f>+H124+H125+H126+H127+H128+H129+H130+H131+H132+H133+H134+H135+H136+H137+H138+H139+H140+H141+H142+H143</f>
        <v>2844862</v>
      </c>
      <c r="I123" s="25">
        <f t="shared" si="2"/>
        <v>15305968</v>
      </c>
      <c r="J123" s="25">
        <f>+J124+J125+J126+J127+J128+J129+J130+J131+J132+J133+J134+J135+J136+J137+J138+J139+J140+J141+J142+J143</f>
        <v>0</v>
      </c>
      <c r="K123" s="25">
        <f t="shared" si="3"/>
        <v>15305968</v>
      </c>
    </row>
    <row r="124" spans="2:11" x14ac:dyDescent="0.4">
      <c r="B124" s="23"/>
      <c r="C124" s="23"/>
      <c r="D124" s="24" t="s">
        <v>122</v>
      </c>
      <c r="E124" s="25">
        <v>597374</v>
      </c>
      <c r="F124" s="25">
        <v>61000</v>
      </c>
      <c r="G124" s="25">
        <v>251864</v>
      </c>
      <c r="H124" s="25">
        <v>115000</v>
      </c>
      <c r="I124" s="25">
        <f t="shared" si="2"/>
        <v>1025238</v>
      </c>
      <c r="J124" s="25"/>
      <c r="K124" s="25">
        <f t="shared" si="3"/>
        <v>1025238</v>
      </c>
    </row>
    <row r="125" spans="2:11" x14ac:dyDescent="0.4">
      <c r="B125" s="23"/>
      <c r="C125" s="23"/>
      <c r="D125" s="24" t="s">
        <v>123</v>
      </c>
      <c r="E125" s="25">
        <v>24422</v>
      </c>
      <c r="F125" s="25">
        <v>8000</v>
      </c>
      <c r="G125" s="25">
        <v>10466</v>
      </c>
      <c r="H125" s="25">
        <v>10000</v>
      </c>
      <c r="I125" s="25">
        <f t="shared" si="2"/>
        <v>52888</v>
      </c>
      <c r="J125" s="25"/>
      <c r="K125" s="25">
        <f t="shared" si="3"/>
        <v>52888</v>
      </c>
    </row>
    <row r="126" spans="2:11" x14ac:dyDescent="0.4">
      <c r="B126" s="23"/>
      <c r="C126" s="23"/>
      <c r="D126" s="24" t="s">
        <v>124</v>
      </c>
      <c r="E126" s="25">
        <v>106793</v>
      </c>
      <c r="F126" s="25"/>
      <c r="G126" s="25">
        <v>40030</v>
      </c>
      <c r="H126" s="25"/>
      <c r="I126" s="25">
        <f t="shared" si="2"/>
        <v>146823</v>
      </c>
      <c r="J126" s="25"/>
      <c r="K126" s="25">
        <f t="shared" si="3"/>
        <v>146823</v>
      </c>
    </row>
    <row r="127" spans="2:11" x14ac:dyDescent="0.4">
      <c r="B127" s="23"/>
      <c r="C127" s="23"/>
      <c r="D127" s="24" t="s">
        <v>125</v>
      </c>
      <c r="E127" s="25">
        <v>363868</v>
      </c>
      <c r="F127" s="25">
        <v>98849</v>
      </c>
      <c r="G127" s="25">
        <v>155086</v>
      </c>
      <c r="H127" s="25">
        <v>503648</v>
      </c>
      <c r="I127" s="25">
        <f t="shared" si="2"/>
        <v>1121451</v>
      </c>
      <c r="J127" s="25"/>
      <c r="K127" s="25">
        <f t="shared" si="3"/>
        <v>1121451</v>
      </c>
    </row>
    <row r="128" spans="2:11" x14ac:dyDescent="0.4">
      <c r="B128" s="23"/>
      <c r="C128" s="23"/>
      <c r="D128" s="24" t="s">
        <v>126</v>
      </c>
      <c r="E128" s="25">
        <v>452042</v>
      </c>
      <c r="F128" s="25">
        <v>91144</v>
      </c>
      <c r="G128" s="25">
        <v>193157</v>
      </c>
      <c r="H128" s="25">
        <v>104085</v>
      </c>
      <c r="I128" s="25">
        <f t="shared" si="2"/>
        <v>840428</v>
      </c>
      <c r="J128" s="25"/>
      <c r="K128" s="25">
        <f t="shared" si="3"/>
        <v>840428</v>
      </c>
    </row>
    <row r="129" spans="2:11" x14ac:dyDescent="0.4">
      <c r="B129" s="23"/>
      <c r="C129" s="23"/>
      <c r="D129" s="24" t="s">
        <v>127</v>
      </c>
      <c r="E129" s="25">
        <v>65706</v>
      </c>
      <c r="F129" s="25">
        <v>24800</v>
      </c>
      <c r="G129" s="25">
        <v>24430</v>
      </c>
      <c r="H129" s="25">
        <v>12000</v>
      </c>
      <c r="I129" s="25">
        <f t="shared" si="2"/>
        <v>126936</v>
      </c>
      <c r="J129" s="25"/>
      <c r="K129" s="25">
        <f t="shared" si="3"/>
        <v>126936</v>
      </c>
    </row>
    <row r="130" spans="2:11" x14ac:dyDescent="0.4">
      <c r="B130" s="23"/>
      <c r="C130" s="23"/>
      <c r="D130" s="24" t="s">
        <v>128</v>
      </c>
      <c r="E130" s="25">
        <v>838470</v>
      </c>
      <c r="F130" s="25">
        <v>236580</v>
      </c>
      <c r="G130" s="25">
        <v>327552</v>
      </c>
      <c r="H130" s="25">
        <v>155675</v>
      </c>
      <c r="I130" s="25">
        <f t="shared" si="2"/>
        <v>1558277</v>
      </c>
      <c r="J130" s="25"/>
      <c r="K130" s="25">
        <f t="shared" si="3"/>
        <v>1558277</v>
      </c>
    </row>
    <row r="131" spans="2:11" x14ac:dyDescent="0.4">
      <c r="B131" s="23"/>
      <c r="C131" s="23"/>
      <c r="D131" s="24" t="s">
        <v>129</v>
      </c>
      <c r="E131" s="25">
        <v>246452</v>
      </c>
      <c r="F131" s="25">
        <v>590901</v>
      </c>
      <c r="G131" s="25">
        <v>239730</v>
      </c>
      <c r="H131" s="25">
        <v>163018</v>
      </c>
      <c r="I131" s="25">
        <f t="shared" si="2"/>
        <v>1240101</v>
      </c>
      <c r="J131" s="25"/>
      <c r="K131" s="25">
        <f t="shared" si="3"/>
        <v>1240101</v>
      </c>
    </row>
    <row r="132" spans="2:11" x14ac:dyDescent="0.4">
      <c r="B132" s="23"/>
      <c r="C132" s="23"/>
      <c r="D132" s="24" t="s">
        <v>130</v>
      </c>
      <c r="E132" s="25">
        <v>2231</v>
      </c>
      <c r="F132" s="25"/>
      <c r="G132" s="25">
        <v>382</v>
      </c>
      <c r="H132" s="25">
        <v>7746</v>
      </c>
      <c r="I132" s="25">
        <f t="shared" si="2"/>
        <v>10359</v>
      </c>
      <c r="J132" s="25"/>
      <c r="K132" s="25">
        <f t="shared" si="3"/>
        <v>10359</v>
      </c>
    </row>
    <row r="133" spans="2:11" x14ac:dyDescent="0.4">
      <c r="B133" s="23"/>
      <c r="C133" s="23"/>
      <c r="D133" s="24" t="s">
        <v>131</v>
      </c>
      <c r="E133" s="25">
        <v>181755</v>
      </c>
      <c r="F133" s="25"/>
      <c r="G133" s="25">
        <v>77895</v>
      </c>
      <c r="H133" s="25"/>
      <c r="I133" s="25">
        <f t="shared" si="2"/>
        <v>259650</v>
      </c>
      <c r="J133" s="25"/>
      <c r="K133" s="25">
        <f t="shared" si="3"/>
        <v>259650</v>
      </c>
    </row>
    <row r="134" spans="2:11" x14ac:dyDescent="0.4">
      <c r="B134" s="23"/>
      <c r="C134" s="23"/>
      <c r="D134" s="24" t="s">
        <v>132</v>
      </c>
      <c r="E134" s="25">
        <v>2033570</v>
      </c>
      <c r="F134" s="25">
        <v>404000</v>
      </c>
      <c r="G134" s="25">
        <v>685695</v>
      </c>
      <c r="H134" s="25">
        <v>423000</v>
      </c>
      <c r="I134" s="25">
        <f t="shared" si="2"/>
        <v>3546265</v>
      </c>
      <c r="J134" s="25"/>
      <c r="K134" s="25">
        <f t="shared" si="3"/>
        <v>3546265</v>
      </c>
    </row>
    <row r="135" spans="2:11" x14ac:dyDescent="0.4">
      <c r="B135" s="23"/>
      <c r="C135" s="23"/>
      <c r="D135" s="24" t="s">
        <v>133</v>
      </c>
      <c r="E135" s="25">
        <v>418389</v>
      </c>
      <c r="F135" s="25">
        <v>124530</v>
      </c>
      <c r="G135" s="25">
        <v>147047</v>
      </c>
      <c r="H135" s="25">
        <v>206786</v>
      </c>
      <c r="I135" s="25">
        <f t="shared" si="2"/>
        <v>896752</v>
      </c>
      <c r="J135" s="25"/>
      <c r="K135" s="25">
        <f t="shared" si="3"/>
        <v>896752</v>
      </c>
    </row>
    <row r="136" spans="2:11" x14ac:dyDescent="0.4">
      <c r="B136" s="23"/>
      <c r="C136" s="23"/>
      <c r="D136" s="24" t="s">
        <v>116</v>
      </c>
      <c r="E136" s="25"/>
      <c r="F136" s="25"/>
      <c r="G136" s="25"/>
      <c r="H136" s="25"/>
      <c r="I136" s="25">
        <f t="shared" ref="I136:I199" si="4">+E136+F136+G136+H136</f>
        <v>0</v>
      </c>
      <c r="J136" s="25"/>
      <c r="K136" s="25">
        <f t="shared" ref="K136:K199" si="5">I136-ABS(J136)</f>
        <v>0</v>
      </c>
    </row>
    <row r="137" spans="2:11" x14ac:dyDescent="0.4">
      <c r="B137" s="23"/>
      <c r="C137" s="23"/>
      <c r="D137" s="24" t="s">
        <v>117</v>
      </c>
      <c r="E137" s="25"/>
      <c r="F137" s="25"/>
      <c r="G137" s="25"/>
      <c r="H137" s="25"/>
      <c r="I137" s="25">
        <f t="shared" si="4"/>
        <v>0</v>
      </c>
      <c r="J137" s="25"/>
      <c r="K137" s="25">
        <f t="shared" si="5"/>
        <v>0</v>
      </c>
    </row>
    <row r="138" spans="2:11" x14ac:dyDescent="0.4">
      <c r="B138" s="23"/>
      <c r="C138" s="23"/>
      <c r="D138" s="24" t="s">
        <v>134</v>
      </c>
      <c r="E138" s="25">
        <v>123965</v>
      </c>
      <c r="F138" s="25">
        <v>41000</v>
      </c>
      <c r="G138" s="25">
        <v>53127</v>
      </c>
      <c r="H138" s="25">
        <v>55000</v>
      </c>
      <c r="I138" s="25">
        <f t="shared" si="4"/>
        <v>273092</v>
      </c>
      <c r="J138" s="25"/>
      <c r="K138" s="25">
        <f t="shared" si="5"/>
        <v>273092</v>
      </c>
    </row>
    <row r="139" spans="2:11" x14ac:dyDescent="0.4">
      <c r="B139" s="23"/>
      <c r="C139" s="23"/>
      <c r="D139" s="24" t="s">
        <v>135</v>
      </c>
      <c r="E139" s="25">
        <v>54420</v>
      </c>
      <c r="F139" s="25">
        <v>93310</v>
      </c>
      <c r="G139" s="25">
        <v>22380</v>
      </c>
      <c r="H139" s="25">
        <v>40700</v>
      </c>
      <c r="I139" s="25">
        <f t="shared" si="4"/>
        <v>210810</v>
      </c>
      <c r="J139" s="25"/>
      <c r="K139" s="25">
        <f t="shared" si="5"/>
        <v>210810</v>
      </c>
    </row>
    <row r="140" spans="2:11" x14ac:dyDescent="0.4">
      <c r="B140" s="23"/>
      <c r="C140" s="23"/>
      <c r="D140" s="24" t="s">
        <v>136</v>
      </c>
      <c r="E140" s="25">
        <v>1339330</v>
      </c>
      <c r="F140" s="25">
        <v>399780</v>
      </c>
      <c r="G140" s="25">
        <v>579086</v>
      </c>
      <c r="H140" s="25">
        <v>938780</v>
      </c>
      <c r="I140" s="25">
        <f t="shared" si="4"/>
        <v>3256976</v>
      </c>
      <c r="J140" s="25"/>
      <c r="K140" s="25">
        <f t="shared" si="5"/>
        <v>3256976</v>
      </c>
    </row>
    <row r="141" spans="2:11" x14ac:dyDescent="0.4">
      <c r="B141" s="23"/>
      <c r="C141" s="23"/>
      <c r="D141" s="24" t="s">
        <v>137</v>
      </c>
      <c r="E141" s="25">
        <v>93500</v>
      </c>
      <c r="F141" s="25">
        <v>11782</v>
      </c>
      <c r="G141" s="25">
        <v>40070</v>
      </c>
      <c r="H141" s="25"/>
      <c r="I141" s="25">
        <f t="shared" si="4"/>
        <v>145352</v>
      </c>
      <c r="J141" s="25"/>
      <c r="K141" s="25">
        <f t="shared" si="5"/>
        <v>145352</v>
      </c>
    </row>
    <row r="142" spans="2:11" x14ac:dyDescent="0.4">
      <c r="B142" s="23"/>
      <c r="C142" s="23"/>
      <c r="D142" s="24" t="s">
        <v>138</v>
      </c>
      <c r="E142" s="25">
        <v>162050</v>
      </c>
      <c r="F142" s="25">
        <v>38000</v>
      </c>
      <c r="G142" s="25">
        <v>69450</v>
      </c>
      <c r="H142" s="25">
        <v>54000</v>
      </c>
      <c r="I142" s="25">
        <f t="shared" si="4"/>
        <v>323500</v>
      </c>
      <c r="J142" s="25"/>
      <c r="K142" s="25">
        <f t="shared" si="5"/>
        <v>323500</v>
      </c>
    </row>
    <row r="143" spans="2:11" x14ac:dyDescent="0.4">
      <c r="B143" s="23"/>
      <c r="C143" s="23"/>
      <c r="D143" s="24" t="s">
        <v>120</v>
      </c>
      <c r="E143" s="25">
        <f>+E144</f>
        <v>140027</v>
      </c>
      <c r="F143" s="25">
        <f>+F144</f>
        <v>27756</v>
      </c>
      <c r="G143" s="25">
        <f>+G144</f>
        <v>47863</v>
      </c>
      <c r="H143" s="25">
        <f>+H144</f>
        <v>55424</v>
      </c>
      <c r="I143" s="25">
        <f t="shared" si="4"/>
        <v>271070</v>
      </c>
      <c r="J143" s="25">
        <f>+J144</f>
        <v>0</v>
      </c>
      <c r="K143" s="25">
        <f t="shared" si="5"/>
        <v>271070</v>
      </c>
    </row>
    <row r="144" spans="2:11" x14ac:dyDescent="0.4">
      <c r="B144" s="23"/>
      <c r="C144" s="23"/>
      <c r="D144" s="24" t="s">
        <v>139</v>
      </c>
      <c r="E144" s="25">
        <v>140027</v>
      </c>
      <c r="F144" s="25">
        <v>27756</v>
      </c>
      <c r="G144" s="25">
        <v>47863</v>
      </c>
      <c r="H144" s="25">
        <v>55424</v>
      </c>
      <c r="I144" s="25">
        <f t="shared" si="4"/>
        <v>271070</v>
      </c>
      <c r="J144" s="25"/>
      <c r="K144" s="25">
        <f t="shared" si="5"/>
        <v>271070</v>
      </c>
    </row>
    <row r="145" spans="2:11" x14ac:dyDescent="0.4">
      <c r="B145" s="23"/>
      <c r="C145" s="23"/>
      <c r="D145" s="24" t="s">
        <v>140</v>
      </c>
      <c r="E145" s="25"/>
      <c r="F145" s="25"/>
      <c r="G145" s="25"/>
      <c r="H145" s="25"/>
      <c r="I145" s="25">
        <f t="shared" si="4"/>
        <v>0</v>
      </c>
      <c r="J145" s="25"/>
      <c r="K145" s="25">
        <f t="shared" si="5"/>
        <v>0</v>
      </c>
    </row>
    <row r="146" spans="2:11" x14ac:dyDescent="0.4">
      <c r="B146" s="23"/>
      <c r="C146" s="23"/>
      <c r="D146" s="24" t="s">
        <v>141</v>
      </c>
      <c r="E146" s="25"/>
      <c r="F146" s="25"/>
      <c r="G146" s="25"/>
      <c r="H146" s="25"/>
      <c r="I146" s="25">
        <f t="shared" si="4"/>
        <v>0</v>
      </c>
      <c r="J146" s="25"/>
      <c r="K146" s="25">
        <f t="shared" si="5"/>
        <v>0</v>
      </c>
    </row>
    <row r="147" spans="2:11" x14ac:dyDescent="0.4">
      <c r="B147" s="23"/>
      <c r="C147" s="23"/>
      <c r="D147" s="24" t="s">
        <v>142</v>
      </c>
      <c r="E147" s="25">
        <f>+E148+E149+E151+E152</f>
        <v>513300</v>
      </c>
      <c r="F147" s="25">
        <f>+F148+F149+F151+F152</f>
        <v>0</v>
      </c>
      <c r="G147" s="25">
        <f>+G148+G149+G151+G152</f>
        <v>0</v>
      </c>
      <c r="H147" s="25">
        <f>+H148+H149+H151+H152</f>
        <v>0</v>
      </c>
      <c r="I147" s="25">
        <f t="shared" si="4"/>
        <v>513300</v>
      </c>
      <c r="J147" s="25">
        <f>+J148+J149+J151+J152</f>
        <v>0</v>
      </c>
      <c r="K147" s="25">
        <f t="shared" si="5"/>
        <v>513300</v>
      </c>
    </row>
    <row r="148" spans="2:11" x14ac:dyDescent="0.4">
      <c r="B148" s="23"/>
      <c r="C148" s="23"/>
      <c r="D148" s="24" t="s">
        <v>143</v>
      </c>
      <c r="E148" s="25">
        <v>513300</v>
      </c>
      <c r="F148" s="25"/>
      <c r="G148" s="25"/>
      <c r="H148" s="25"/>
      <c r="I148" s="25">
        <f t="shared" si="4"/>
        <v>513300</v>
      </c>
      <c r="J148" s="25"/>
      <c r="K148" s="25">
        <f t="shared" si="5"/>
        <v>513300</v>
      </c>
    </row>
    <row r="149" spans="2:11" x14ac:dyDescent="0.4">
      <c r="B149" s="23"/>
      <c r="C149" s="23"/>
      <c r="D149" s="24" t="s">
        <v>120</v>
      </c>
      <c r="E149" s="25">
        <f>+E150</f>
        <v>0</v>
      </c>
      <c r="F149" s="25">
        <f>+F150</f>
        <v>0</v>
      </c>
      <c r="G149" s="25">
        <f>+G150</f>
        <v>0</v>
      </c>
      <c r="H149" s="25">
        <f>+H150</f>
        <v>0</v>
      </c>
      <c r="I149" s="25">
        <f t="shared" si="4"/>
        <v>0</v>
      </c>
      <c r="J149" s="25">
        <f>+J150</f>
        <v>0</v>
      </c>
      <c r="K149" s="25">
        <f t="shared" si="5"/>
        <v>0</v>
      </c>
    </row>
    <row r="150" spans="2:11" x14ac:dyDescent="0.4">
      <c r="B150" s="23"/>
      <c r="C150" s="23"/>
      <c r="D150" s="24" t="s">
        <v>139</v>
      </c>
      <c r="E150" s="25"/>
      <c r="F150" s="25"/>
      <c r="G150" s="25"/>
      <c r="H150" s="25"/>
      <c r="I150" s="25">
        <f t="shared" si="4"/>
        <v>0</v>
      </c>
      <c r="J150" s="25"/>
      <c r="K150" s="25">
        <f t="shared" si="5"/>
        <v>0</v>
      </c>
    </row>
    <row r="151" spans="2:11" x14ac:dyDescent="0.4">
      <c r="B151" s="23"/>
      <c r="C151" s="23"/>
      <c r="D151" s="24" t="s">
        <v>144</v>
      </c>
      <c r="E151" s="25"/>
      <c r="F151" s="25"/>
      <c r="G151" s="25"/>
      <c r="H151" s="25"/>
      <c r="I151" s="25">
        <f t="shared" si="4"/>
        <v>0</v>
      </c>
      <c r="J151" s="25"/>
      <c r="K151" s="25">
        <f t="shared" si="5"/>
        <v>0</v>
      </c>
    </row>
    <row r="152" spans="2:11" x14ac:dyDescent="0.4">
      <c r="B152" s="23"/>
      <c r="C152" s="23"/>
      <c r="D152" s="24" t="s">
        <v>145</v>
      </c>
      <c r="E152" s="25"/>
      <c r="F152" s="25"/>
      <c r="G152" s="25"/>
      <c r="H152" s="25"/>
      <c r="I152" s="25">
        <f t="shared" si="4"/>
        <v>0</v>
      </c>
      <c r="J152" s="25"/>
      <c r="K152" s="25">
        <f t="shared" si="5"/>
        <v>0</v>
      </c>
    </row>
    <row r="153" spans="2:11" x14ac:dyDescent="0.4">
      <c r="B153" s="23"/>
      <c r="C153" s="23"/>
      <c r="D153" s="24" t="s">
        <v>146</v>
      </c>
      <c r="E153" s="25">
        <f>+E154+E156+E157</f>
        <v>0</v>
      </c>
      <c r="F153" s="25">
        <f>+F154+F156+F157</f>
        <v>0</v>
      </c>
      <c r="G153" s="25">
        <f>+G154+G156+G157</f>
        <v>0</v>
      </c>
      <c r="H153" s="25">
        <f>+H154+H156+H157</f>
        <v>0</v>
      </c>
      <c r="I153" s="25">
        <f t="shared" si="4"/>
        <v>0</v>
      </c>
      <c r="J153" s="25">
        <f>+J154+J156+J157</f>
        <v>0</v>
      </c>
      <c r="K153" s="25">
        <f t="shared" si="5"/>
        <v>0</v>
      </c>
    </row>
    <row r="154" spans="2:11" x14ac:dyDescent="0.4">
      <c r="B154" s="23"/>
      <c r="C154" s="23"/>
      <c r="D154" s="24" t="s">
        <v>147</v>
      </c>
      <c r="E154" s="25">
        <f>+E155</f>
        <v>0</v>
      </c>
      <c r="F154" s="25">
        <f>+F155</f>
        <v>0</v>
      </c>
      <c r="G154" s="25">
        <f>+G155</f>
        <v>0</v>
      </c>
      <c r="H154" s="25">
        <f>+H155</f>
        <v>0</v>
      </c>
      <c r="I154" s="25">
        <f t="shared" si="4"/>
        <v>0</v>
      </c>
      <c r="J154" s="25">
        <f>+J155</f>
        <v>0</v>
      </c>
      <c r="K154" s="25">
        <f t="shared" si="5"/>
        <v>0</v>
      </c>
    </row>
    <row r="155" spans="2:11" x14ac:dyDescent="0.4">
      <c r="B155" s="23"/>
      <c r="C155" s="23"/>
      <c r="D155" s="24" t="s">
        <v>148</v>
      </c>
      <c r="E155" s="25"/>
      <c r="F155" s="25"/>
      <c r="G155" s="25"/>
      <c r="H155" s="25"/>
      <c r="I155" s="25">
        <f t="shared" si="4"/>
        <v>0</v>
      </c>
      <c r="J155" s="25"/>
      <c r="K155" s="25">
        <f t="shared" si="5"/>
        <v>0</v>
      </c>
    </row>
    <row r="156" spans="2:11" x14ac:dyDescent="0.4">
      <c r="B156" s="23"/>
      <c r="C156" s="23"/>
      <c r="D156" s="24" t="s">
        <v>149</v>
      </c>
      <c r="E156" s="25"/>
      <c r="F156" s="25"/>
      <c r="G156" s="25"/>
      <c r="H156" s="25"/>
      <c r="I156" s="25">
        <f t="shared" si="4"/>
        <v>0</v>
      </c>
      <c r="J156" s="25"/>
      <c r="K156" s="25">
        <f t="shared" si="5"/>
        <v>0</v>
      </c>
    </row>
    <row r="157" spans="2:11" x14ac:dyDescent="0.4">
      <c r="B157" s="23"/>
      <c r="C157" s="23"/>
      <c r="D157" s="24" t="s">
        <v>150</v>
      </c>
      <c r="E157" s="25"/>
      <c r="F157" s="25"/>
      <c r="G157" s="25"/>
      <c r="H157" s="25"/>
      <c r="I157" s="25">
        <f t="shared" si="4"/>
        <v>0</v>
      </c>
      <c r="J157" s="25"/>
      <c r="K157" s="25">
        <f t="shared" si="5"/>
        <v>0</v>
      </c>
    </row>
    <row r="158" spans="2:11" x14ac:dyDescent="0.4">
      <c r="B158" s="23"/>
      <c r="C158" s="26"/>
      <c r="D158" s="27" t="s">
        <v>151</v>
      </c>
      <c r="E158" s="28">
        <f>+E79+E105+E123+E145+E146+E147+E153</f>
        <v>149186834</v>
      </c>
      <c r="F158" s="28">
        <f>+F79+F105+F123+F145+F146+F147+F153</f>
        <v>36475221</v>
      </c>
      <c r="G158" s="28">
        <f>+G79+G105+G123+G145+G146+G147+G153</f>
        <v>56156221</v>
      </c>
      <c r="H158" s="28">
        <f>+H79+H105+H123+H145+H146+H147+H153</f>
        <v>64678584</v>
      </c>
      <c r="I158" s="28">
        <f t="shared" si="4"/>
        <v>306496860</v>
      </c>
      <c r="J158" s="28">
        <f>+J79+J105+J123+J145+J146+J147+J153</f>
        <v>0</v>
      </c>
      <c r="K158" s="28">
        <f t="shared" si="5"/>
        <v>306496860</v>
      </c>
    </row>
    <row r="159" spans="2:11" x14ac:dyDescent="0.4">
      <c r="B159" s="26"/>
      <c r="C159" s="29" t="s">
        <v>152</v>
      </c>
      <c r="D159" s="30"/>
      <c r="E159" s="31">
        <f xml:space="preserve"> +E78 - E158</f>
        <v>19153905</v>
      </c>
      <c r="F159" s="31">
        <f xml:space="preserve"> +F78 - F158</f>
        <v>7547590</v>
      </c>
      <c r="G159" s="31">
        <f xml:space="preserve"> +G78 - G158</f>
        <v>-1202506</v>
      </c>
      <c r="H159" s="31">
        <f xml:space="preserve"> +H78 - H158</f>
        <v>15963569</v>
      </c>
      <c r="I159" s="31">
        <f t="shared" si="4"/>
        <v>41462558</v>
      </c>
      <c r="J159" s="31">
        <f xml:space="preserve"> +J78 - J158</f>
        <v>0</v>
      </c>
      <c r="K159" s="31">
        <f>K78-K158</f>
        <v>41462558</v>
      </c>
    </row>
    <row r="160" spans="2:11" x14ac:dyDescent="0.4">
      <c r="B160" s="20" t="s">
        <v>153</v>
      </c>
      <c r="C160" s="20" t="s">
        <v>15</v>
      </c>
      <c r="D160" s="24" t="s">
        <v>154</v>
      </c>
      <c r="E160" s="25">
        <f>+E161+E162</f>
        <v>0</v>
      </c>
      <c r="F160" s="25">
        <f>+F161+F162</f>
        <v>0</v>
      </c>
      <c r="G160" s="25">
        <f>+G161+G162</f>
        <v>0</v>
      </c>
      <c r="H160" s="25">
        <f>+H161+H162</f>
        <v>0</v>
      </c>
      <c r="I160" s="25">
        <f t="shared" si="4"/>
        <v>0</v>
      </c>
      <c r="J160" s="25">
        <f>+J161+J162</f>
        <v>0</v>
      </c>
      <c r="K160" s="25">
        <f t="shared" si="5"/>
        <v>0</v>
      </c>
    </row>
    <row r="161" spans="2:11" x14ac:dyDescent="0.4">
      <c r="B161" s="23"/>
      <c r="C161" s="23"/>
      <c r="D161" s="24" t="s">
        <v>155</v>
      </c>
      <c r="E161" s="25"/>
      <c r="F161" s="25"/>
      <c r="G161" s="25"/>
      <c r="H161" s="25"/>
      <c r="I161" s="25">
        <f t="shared" si="4"/>
        <v>0</v>
      </c>
      <c r="J161" s="25"/>
      <c r="K161" s="25">
        <f t="shared" si="5"/>
        <v>0</v>
      </c>
    </row>
    <row r="162" spans="2:11" x14ac:dyDescent="0.4">
      <c r="B162" s="23"/>
      <c r="C162" s="23"/>
      <c r="D162" s="24" t="s">
        <v>156</v>
      </c>
      <c r="E162" s="25"/>
      <c r="F162" s="25"/>
      <c r="G162" s="25"/>
      <c r="H162" s="25"/>
      <c r="I162" s="25">
        <f t="shared" si="4"/>
        <v>0</v>
      </c>
      <c r="J162" s="25"/>
      <c r="K162" s="25">
        <f t="shared" si="5"/>
        <v>0</v>
      </c>
    </row>
    <row r="163" spans="2:11" x14ac:dyDescent="0.4">
      <c r="B163" s="23"/>
      <c r="C163" s="23"/>
      <c r="D163" s="24" t="s">
        <v>157</v>
      </c>
      <c r="E163" s="25">
        <f>+E164+E165</f>
        <v>0</v>
      </c>
      <c r="F163" s="25">
        <f>+F164+F165</f>
        <v>0</v>
      </c>
      <c r="G163" s="25">
        <f>+G164+G165</f>
        <v>0</v>
      </c>
      <c r="H163" s="25">
        <f>+H164+H165</f>
        <v>0</v>
      </c>
      <c r="I163" s="25">
        <f t="shared" si="4"/>
        <v>0</v>
      </c>
      <c r="J163" s="25">
        <f>+J164+J165</f>
        <v>0</v>
      </c>
      <c r="K163" s="25">
        <f t="shared" si="5"/>
        <v>0</v>
      </c>
    </row>
    <row r="164" spans="2:11" x14ac:dyDescent="0.4">
      <c r="B164" s="23"/>
      <c r="C164" s="23"/>
      <c r="D164" s="24" t="s">
        <v>158</v>
      </c>
      <c r="E164" s="25"/>
      <c r="F164" s="25"/>
      <c r="G164" s="25"/>
      <c r="H164" s="25"/>
      <c r="I164" s="25">
        <f t="shared" si="4"/>
        <v>0</v>
      </c>
      <c r="J164" s="25"/>
      <c r="K164" s="25">
        <f t="shared" si="5"/>
        <v>0</v>
      </c>
    </row>
    <row r="165" spans="2:11" x14ac:dyDescent="0.4">
      <c r="B165" s="23"/>
      <c r="C165" s="23"/>
      <c r="D165" s="24" t="s">
        <v>159</v>
      </c>
      <c r="E165" s="25"/>
      <c r="F165" s="25"/>
      <c r="G165" s="25"/>
      <c r="H165" s="25"/>
      <c r="I165" s="25">
        <f t="shared" si="4"/>
        <v>0</v>
      </c>
      <c r="J165" s="25"/>
      <c r="K165" s="25">
        <f t="shared" si="5"/>
        <v>0</v>
      </c>
    </row>
    <row r="166" spans="2:11" x14ac:dyDescent="0.4">
      <c r="B166" s="23"/>
      <c r="C166" s="23"/>
      <c r="D166" s="24" t="s">
        <v>160</v>
      </c>
      <c r="E166" s="25"/>
      <c r="F166" s="25"/>
      <c r="G166" s="25"/>
      <c r="H166" s="25"/>
      <c r="I166" s="25">
        <f t="shared" si="4"/>
        <v>0</v>
      </c>
      <c r="J166" s="25"/>
      <c r="K166" s="25">
        <f t="shared" si="5"/>
        <v>0</v>
      </c>
    </row>
    <row r="167" spans="2:11" x14ac:dyDescent="0.4">
      <c r="B167" s="23"/>
      <c r="C167" s="23"/>
      <c r="D167" s="24" t="s">
        <v>161</v>
      </c>
      <c r="E167" s="25"/>
      <c r="F167" s="25"/>
      <c r="G167" s="25"/>
      <c r="H167" s="25"/>
      <c r="I167" s="25">
        <f t="shared" si="4"/>
        <v>0</v>
      </c>
      <c r="J167" s="25"/>
      <c r="K167" s="25">
        <f t="shared" si="5"/>
        <v>0</v>
      </c>
    </row>
    <row r="168" spans="2:11" x14ac:dyDescent="0.4">
      <c r="B168" s="23"/>
      <c r="C168" s="23"/>
      <c r="D168" s="24" t="s">
        <v>162</v>
      </c>
      <c r="E168" s="25">
        <f>+E169+E170+E171+E172</f>
        <v>0</v>
      </c>
      <c r="F168" s="25">
        <f>+F169+F170+F171+F172</f>
        <v>0</v>
      </c>
      <c r="G168" s="25">
        <f>+G169+G170+G171+G172</f>
        <v>0</v>
      </c>
      <c r="H168" s="25">
        <f>+H169+H170+H171+H172</f>
        <v>0</v>
      </c>
      <c r="I168" s="25">
        <f t="shared" si="4"/>
        <v>0</v>
      </c>
      <c r="J168" s="25">
        <f>+J169+J170+J171+J172</f>
        <v>0</v>
      </c>
      <c r="K168" s="25">
        <f t="shared" si="5"/>
        <v>0</v>
      </c>
    </row>
    <row r="169" spans="2:11" x14ac:dyDescent="0.4">
      <c r="B169" s="23"/>
      <c r="C169" s="23"/>
      <c r="D169" s="24" t="s">
        <v>163</v>
      </c>
      <c r="E169" s="25"/>
      <c r="F169" s="25"/>
      <c r="G169" s="25"/>
      <c r="H169" s="25"/>
      <c r="I169" s="25">
        <f t="shared" si="4"/>
        <v>0</v>
      </c>
      <c r="J169" s="25"/>
      <c r="K169" s="25">
        <f t="shared" si="5"/>
        <v>0</v>
      </c>
    </row>
    <row r="170" spans="2:11" x14ac:dyDescent="0.4">
      <c r="B170" s="23"/>
      <c r="C170" s="23"/>
      <c r="D170" s="24" t="s">
        <v>164</v>
      </c>
      <c r="E170" s="25"/>
      <c r="F170" s="25"/>
      <c r="G170" s="25"/>
      <c r="H170" s="25"/>
      <c r="I170" s="25">
        <f t="shared" si="4"/>
        <v>0</v>
      </c>
      <c r="J170" s="25"/>
      <c r="K170" s="25">
        <f t="shared" si="5"/>
        <v>0</v>
      </c>
    </row>
    <row r="171" spans="2:11" x14ac:dyDescent="0.4">
      <c r="B171" s="23"/>
      <c r="C171" s="23"/>
      <c r="D171" s="24" t="s">
        <v>165</v>
      </c>
      <c r="E171" s="25"/>
      <c r="F171" s="25"/>
      <c r="G171" s="25"/>
      <c r="H171" s="25"/>
      <c r="I171" s="25">
        <f t="shared" si="4"/>
        <v>0</v>
      </c>
      <c r="J171" s="25"/>
      <c r="K171" s="25">
        <f t="shared" si="5"/>
        <v>0</v>
      </c>
    </row>
    <row r="172" spans="2:11" x14ac:dyDescent="0.4">
      <c r="B172" s="23"/>
      <c r="C172" s="23"/>
      <c r="D172" s="24" t="s">
        <v>166</v>
      </c>
      <c r="E172" s="25"/>
      <c r="F172" s="25"/>
      <c r="G172" s="25"/>
      <c r="H172" s="25"/>
      <c r="I172" s="25">
        <f t="shared" si="4"/>
        <v>0</v>
      </c>
      <c r="J172" s="25"/>
      <c r="K172" s="25">
        <f t="shared" si="5"/>
        <v>0</v>
      </c>
    </row>
    <row r="173" spans="2:11" x14ac:dyDescent="0.4">
      <c r="B173" s="23"/>
      <c r="C173" s="23"/>
      <c r="D173" s="24" t="s">
        <v>167</v>
      </c>
      <c r="E173" s="25">
        <f>+E174</f>
        <v>0</v>
      </c>
      <c r="F173" s="25">
        <f>+F174</f>
        <v>0</v>
      </c>
      <c r="G173" s="25">
        <f>+G174</f>
        <v>0</v>
      </c>
      <c r="H173" s="25">
        <f>+H174</f>
        <v>0</v>
      </c>
      <c r="I173" s="25">
        <f t="shared" si="4"/>
        <v>0</v>
      </c>
      <c r="J173" s="25">
        <f>+J174</f>
        <v>0</v>
      </c>
      <c r="K173" s="25">
        <f t="shared" si="5"/>
        <v>0</v>
      </c>
    </row>
    <row r="174" spans="2:11" x14ac:dyDescent="0.4">
      <c r="B174" s="23"/>
      <c r="C174" s="23"/>
      <c r="D174" s="24" t="s">
        <v>73</v>
      </c>
      <c r="E174" s="25"/>
      <c r="F174" s="25"/>
      <c r="G174" s="25"/>
      <c r="H174" s="25"/>
      <c r="I174" s="25">
        <f t="shared" si="4"/>
        <v>0</v>
      </c>
      <c r="J174" s="25"/>
      <c r="K174" s="25">
        <f t="shared" si="5"/>
        <v>0</v>
      </c>
    </row>
    <row r="175" spans="2:11" x14ac:dyDescent="0.4">
      <c r="B175" s="23"/>
      <c r="C175" s="26"/>
      <c r="D175" s="27" t="s">
        <v>168</v>
      </c>
      <c r="E175" s="28">
        <f>+E160+E163+E166+E167+E168+E173</f>
        <v>0</v>
      </c>
      <c r="F175" s="28">
        <f>+F160+F163+F166+F167+F168+F173</f>
        <v>0</v>
      </c>
      <c r="G175" s="28">
        <f>+G160+G163+G166+G167+G168+G173</f>
        <v>0</v>
      </c>
      <c r="H175" s="28">
        <f>+H160+H163+H166+H167+H168+H173</f>
        <v>0</v>
      </c>
      <c r="I175" s="28">
        <f t="shared" si="4"/>
        <v>0</v>
      </c>
      <c r="J175" s="28">
        <f>+J160+J163+J166+J167+J168+J173</f>
        <v>0</v>
      </c>
      <c r="K175" s="28">
        <f t="shared" si="5"/>
        <v>0</v>
      </c>
    </row>
    <row r="176" spans="2:11" x14ac:dyDescent="0.4">
      <c r="B176" s="23"/>
      <c r="C176" s="20" t="s">
        <v>76</v>
      </c>
      <c r="D176" s="24" t="s">
        <v>169</v>
      </c>
      <c r="E176" s="25"/>
      <c r="F176" s="25"/>
      <c r="G176" s="25"/>
      <c r="H176" s="25"/>
      <c r="I176" s="25">
        <f t="shared" si="4"/>
        <v>0</v>
      </c>
      <c r="J176" s="25"/>
      <c r="K176" s="25">
        <f t="shared" si="5"/>
        <v>0</v>
      </c>
    </row>
    <row r="177" spans="2:11" x14ac:dyDescent="0.4">
      <c r="B177" s="23"/>
      <c r="C177" s="23"/>
      <c r="D177" s="24" t="s">
        <v>170</v>
      </c>
      <c r="E177" s="25">
        <f>+E178+E179+E180+E181+E182+E183+E184+E185+E186+E187</f>
        <v>8785000</v>
      </c>
      <c r="F177" s="25">
        <f>+F178+F179+F180+F181+F182+F183+F184+F185+F186+F187</f>
        <v>2762290</v>
      </c>
      <c r="G177" s="25">
        <f>+G178+G179+G180+G181+G182+G183+G184+G185+G186+G187</f>
        <v>0</v>
      </c>
      <c r="H177" s="25">
        <f>+H178+H179+H180+H181+H182+H183+H184+H185+H186+H187</f>
        <v>2040000</v>
      </c>
      <c r="I177" s="25">
        <f t="shared" si="4"/>
        <v>13587290</v>
      </c>
      <c r="J177" s="25">
        <f>+J178+J179+J180+J181+J182+J183+J184+J185+J186+J187</f>
        <v>0</v>
      </c>
      <c r="K177" s="25">
        <f t="shared" si="5"/>
        <v>13587290</v>
      </c>
    </row>
    <row r="178" spans="2:11" x14ac:dyDescent="0.4">
      <c r="B178" s="23"/>
      <c r="C178" s="23"/>
      <c r="D178" s="24" t="s">
        <v>171</v>
      </c>
      <c r="E178" s="25"/>
      <c r="F178" s="25"/>
      <c r="G178" s="25"/>
      <c r="H178" s="25"/>
      <c r="I178" s="25">
        <f t="shared" si="4"/>
        <v>0</v>
      </c>
      <c r="J178" s="25"/>
      <c r="K178" s="25">
        <f t="shared" si="5"/>
        <v>0</v>
      </c>
    </row>
    <row r="179" spans="2:11" x14ac:dyDescent="0.4">
      <c r="B179" s="23"/>
      <c r="C179" s="23"/>
      <c r="D179" s="24" t="s">
        <v>172</v>
      </c>
      <c r="E179" s="25">
        <v>1815000</v>
      </c>
      <c r="F179" s="25"/>
      <c r="G179" s="25"/>
      <c r="H179" s="25"/>
      <c r="I179" s="25">
        <f t="shared" si="4"/>
        <v>1815000</v>
      </c>
      <c r="J179" s="25"/>
      <c r="K179" s="25">
        <f t="shared" si="5"/>
        <v>1815000</v>
      </c>
    </row>
    <row r="180" spans="2:11" x14ac:dyDescent="0.4">
      <c r="B180" s="23"/>
      <c r="C180" s="23"/>
      <c r="D180" s="24" t="s">
        <v>173</v>
      </c>
      <c r="E180" s="25"/>
      <c r="F180" s="25"/>
      <c r="G180" s="25"/>
      <c r="H180" s="25"/>
      <c r="I180" s="25">
        <f t="shared" si="4"/>
        <v>0</v>
      </c>
      <c r="J180" s="25"/>
      <c r="K180" s="25">
        <f t="shared" si="5"/>
        <v>0</v>
      </c>
    </row>
    <row r="181" spans="2:11" x14ac:dyDescent="0.4">
      <c r="B181" s="23"/>
      <c r="C181" s="23"/>
      <c r="D181" s="24" t="s">
        <v>174</v>
      </c>
      <c r="E181" s="25"/>
      <c r="F181" s="25"/>
      <c r="G181" s="25"/>
      <c r="H181" s="25"/>
      <c r="I181" s="25">
        <f t="shared" si="4"/>
        <v>0</v>
      </c>
      <c r="J181" s="25"/>
      <c r="K181" s="25">
        <f t="shared" si="5"/>
        <v>0</v>
      </c>
    </row>
    <row r="182" spans="2:11" x14ac:dyDescent="0.4">
      <c r="B182" s="23"/>
      <c r="C182" s="23"/>
      <c r="D182" s="24" t="s">
        <v>175</v>
      </c>
      <c r="E182" s="25"/>
      <c r="F182" s="25">
        <v>1552290</v>
      </c>
      <c r="G182" s="25"/>
      <c r="H182" s="25"/>
      <c r="I182" s="25">
        <f t="shared" si="4"/>
        <v>1552290</v>
      </c>
      <c r="J182" s="25"/>
      <c r="K182" s="25">
        <f t="shared" si="5"/>
        <v>1552290</v>
      </c>
    </row>
    <row r="183" spans="2:11" x14ac:dyDescent="0.4">
      <c r="B183" s="23"/>
      <c r="C183" s="23"/>
      <c r="D183" s="24" t="s">
        <v>176</v>
      </c>
      <c r="E183" s="25"/>
      <c r="F183" s="25"/>
      <c r="G183" s="25"/>
      <c r="H183" s="25"/>
      <c r="I183" s="25">
        <f t="shared" si="4"/>
        <v>0</v>
      </c>
      <c r="J183" s="25"/>
      <c r="K183" s="25">
        <f t="shared" si="5"/>
        <v>0</v>
      </c>
    </row>
    <row r="184" spans="2:11" x14ac:dyDescent="0.4">
      <c r="B184" s="23"/>
      <c r="C184" s="23"/>
      <c r="D184" s="24" t="s">
        <v>177</v>
      </c>
      <c r="E184" s="25"/>
      <c r="F184" s="25"/>
      <c r="G184" s="25"/>
      <c r="H184" s="25"/>
      <c r="I184" s="25">
        <f t="shared" si="4"/>
        <v>0</v>
      </c>
      <c r="J184" s="25"/>
      <c r="K184" s="25">
        <f t="shared" si="5"/>
        <v>0</v>
      </c>
    </row>
    <row r="185" spans="2:11" x14ac:dyDescent="0.4">
      <c r="B185" s="23"/>
      <c r="C185" s="23"/>
      <c r="D185" s="24" t="s">
        <v>178</v>
      </c>
      <c r="E185" s="25">
        <v>6970000</v>
      </c>
      <c r="F185" s="25">
        <v>1210000</v>
      </c>
      <c r="G185" s="25"/>
      <c r="H185" s="25">
        <v>2040000</v>
      </c>
      <c r="I185" s="25">
        <f t="shared" si="4"/>
        <v>10220000</v>
      </c>
      <c r="J185" s="25"/>
      <c r="K185" s="25">
        <f t="shared" si="5"/>
        <v>10220000</v>
      </c>
    </row>
    <row r="186" spans="2:11" x14ac:dyDescent="0.4">
      <c r="B186" s="23"/>
      <c r="C186" s="23"/>
      <c r="D186" s="24" t="s">
        <v>179</v>
      </c>
      <c r="E186" s="25"/>
      <c r="F186" s="25"/>
      <c r="G186" s="25"/>
      <c r="H186" s="25"/>
      <c r="I186" s="25">
        <f t="shared" si="4"/>
        <v>0</v>
      </c>
      <c r="J186" s="25"/>
      <c r="K186" s="25">
        <f t="shared" si="5"/>
        <v>0</v>
      </c>
    </row>
    <row r="187" spans="2:11" x14ac:dyDescent="0.4">
      <c r="B187" s="23"/>
      <c r="C187" s="23"/>
      <c r="D187" s="24" t="s">
        <v>180</v>
      </c>
      <c r="E187" s="25"/>
      <c r="F187" s="25"/>
      <c r="G187" s="25"/>
      <c r="H187" s="25"/>
      <c r="I187" s="25">
        <f t="shared" si="4"/>
        <v>0</v>
      </c>
      <c r="J187" s="25"/>
      <c r="K187" s="25">
        <f t="shared" si="5"/>
        <v>0</v>
      </c>
    </row>
    <row r="188" spans="2:11" x14ac:dyDescent="0.4">
      <c r="B188" s="23"/>
      <c r="C188" s="23"/>
      <c r="D188" s="24" t="s">
        <v>181</v>
      </c>
      <c r="E188" s="25"/>
      <c r="F188" s="25"/>
      <c r="G188" s="25"/>
      <c r="H188" s="25"/>
      <c r="I188" s="25">
        <f t="shared" si="4"/>
        <v>0</v>
      </c>
      <c r="J188" s="25"/>
      <c r="K188" s="25">
        <f t="shared" si="5"/>
        <v>0</v>
      </c>
    </row>
    <row r="189" spans="2:11" x14ac:dyDescent="0.4">
      <c r="B189" s="23"/>
      <c r="C189" s="23"/>
      <c r="D189" s="24" t="s">
        <v>182</v>
      </c>
      <c r="E189" s="25"/>
      <c r="F189" s="25"/>
      <c r="G189" s="25"/>
      <c r="H189" s="25"/>
      <c r="I189" s="25">
        <f t="shared" si="4"/>
        <v>0</v>
      </c>
      <c r="J189" s="25"/>
      <c r="K189" s="25">
        <f t="shared" si="5"/>
        <v>0</v>
      </c>
    </row>
    <row r="190" spans="2:11" x14ac:dyDescent="0.4">
      <c r="B190" s="23"/>
      <c r="C190" s="23"/>
      <c r="D190" s="24" t="s">
        <v>183</v>
      </c>
      <c r="E190" s="25">
        <f>+E191</f>
        <v>0</v>
      </c>
      <c r="F190" s="25">
        <f>+F191</f>
        <v>0</v>
      </c>
      <c r="G190" s="25">
        <f>+G191</f>
        <v>0</v>
      </c>
      <c r="H190" s="25">
        <f>+H191</f>
        <v>0</v>
      </c>
      <c r="I190" s="25">
        <f t="shared" si="4"/>
        <v>0</v>
      </c>
      <c r="J190" s="25">
        <f>+J191</f>
        <v>0</v>
      </c>
      <c r="K190" s="25">
        <f t="shared" si="5"/>
        <v>0</v>
      </c>
    </row>
    <row r="191" spans="2:11" x14ac:dyDescent="0.4">
      <c r="B191" s="23"/>
      <c r="C191" s="23"/>
      <c r="D191" s="24" t="s">
        <v>145</v>
      </c>
      <c r="E191" s="25"/>
      <c r="F191" s="25"/>
      <c r="G191" s="25"/>
      <c r="H191" s="25"/>
      <c r="I191" s="25">
        <f t="shared" si="4"/>
        <v>0</v>
      </c>
      <c r="J191" s="25"/>
      <c r="K191" s="25">
        <f t="shared" si="5"/>
        <v>0</v>
      </c>
    </row>
    <row r="192" spans="2:11" x14ac:dyDescent="0.4">
      <c r="B192" s="23"/>
      <c r="C192" s="26"/>
      <c r="D192" s="27" t="s">
        <v>184</v>
      </c>
      <c r="E192" s="28">
        <f>+E176+E177+E188+E189+E190</f>
        <v>8785000</v>
      </c>
      <c r="F192" s="28">
        <f>+F176+F177+F188+F189+F190</f>
        <v>2762290</v>
      </c>
      <c r="G192" s="28">
        <f>+G176+G177+G188+G189+G190</f>
        <v>0</v>
      </c>
      <c r="H192" s="28">
        <f>+H176+H177+H188+H189+H190</f>
        <v>2040000</v>
      </c>
      <c r="I192" s="28">
        <f t="shared" si="4"/>
        <v>13587290</v>
      </c>
      <c r="J192" s="28">
        <f>+J176+J177+J188+J189+J190</f>
        <v>0</v>
      </c>
      <c r="K192" s="28">
        <f t="shared" si="5"/>
        <v>13587290</v>
      </c>
    </row>
    <row r="193" spans="2:11" x14ac:dyDescent="0.4">
      <c r="B193" s="26"/>
      <c r="C193" s="32" t="s">
        <v>185</v>
      </c>
      <c r="D193" s="30"/>
      <c r="E193" s="31">
        <f xml:space="preserve"> +E175 - E192</f>
        <v>-8785000</v>
      </c>
      <c r="F193" s="31">
        <f xml:space="preserve"> +F175 - F192</f>
        <v>-2762290</v>
      </c>
      <c r="G193" s="31">
        <f xml:space="preserve"> +G175 - G192</f>
        <v>0</v>
      </c>
      <c r="H193" s="31">
        <f xml:space="preserve"> +H175 - H192</f>
        <v>-2040000</v>
      </c>
      <c r="I193" s="31">
        <f t="shared" si="4"/>
        <v>-13587290</v>
      </c>
      <c r="J193" s="31">
        <f xml:space="preserve"> +J175 - J192</f>
        <v>0</v>
      </c>
      <c r="K193" s="31">
        <f>K175-K192</f>
        <v>-13587290</v>
      </c>
    </row>
    <row r="194" spans="2:11" x14ac:dyDescent="0.4">
      <c r="B194" s="20" t="s">
        <v>186</v>
      </c>
      <c r="C194" s="20" t="s">
        <v>15</v>
      </c>
      <c r="D194" s="24" t="s">
        <v>187</v>
      </c>
      <c r="E194" s="25"/>
      <c r="F194" s="25"/>
      <c r="G194" s="25"/>
      <c r="H194" s="25"/>
      <c r="I194" s="25">
        <f t="shared" si="4"/>
        <v>0</v>
      </c>
      <c r="J194" s="25"/>
      <c r="K194" s="25">
        <f t="shared" si="5"/>
        <v>0</v>
      </c>
    </row>
    <row r="195" spans="2:11" x14ac:dyDescent="0.4">
      <c r="B195" s="23"/>
      <c r="C195" s="23"/>
      <c r="D195" s="24" t="s">
        <v>188</v>
      </c>
      <c r="E195" s="25"/>
      <c r="F195" s="25"/>
      <c r="G195" s="25"/>
      <c r="H195" s="25"/>
      <c r="I195" s="25">
        <f t="shared" si="4"/>
        <v>0</v>
      </c>
      <c r="J195" s="25"/>
      <c r="K195" s="25">
        <f t="shared" si="5"/>
        <v>0</v>
      </c>
    </row>
    <row r="196" spans="2:11" x14ac:dyDescent="0.4">
      <c r="B196" s="23"/>
      <c r="C196" s="23"/>
      <c r="D196" s="24" t="s">
        <v>189</v>
      </c>
      <c r="E196" s="25"/>
      <c r="F196" s="25"/>
      <c r="G196" s="25"/>
      <c r="H196" s="25"/>
      <c r="I196" s="25">
        <f t="shared" si="4"/>
        <v>0</v>
      </c>
      <c r="J196" s="25"/>
      <c r="K196" s="25">
        <f t="shared" si="5"/>
        <v>0</v>
      </c>
    </row>
    <row r="197" spans="2:11" x14ac:dyDescent="0.4">
      <c r="B197" s="23"/>
      <c r="C197" s="23"/>
      <c r="D197" s="24" t="s">
        <v>190</v>
      </c>
      <c r="E197" s="25"/>
      <c r="F197" s="25"/>
      <c r="G197" s="25"/>
      <c r="H197" s="25"/>
      <c r="I197" s="25">
        <f t="shared" si="4"/>
        <v>0</v>
      </c>
      <c r="J197" s="25"/>
      <c r="K197" s="25">
        <f t="shared" si="5"/>
        <v>0</v>
      </c>
    </row>
    <row r="198" spans="2:11" x14ac:dyDescent="0.4">
      <c r="B198" s="23"/>
      <c r="C198" s="23"/>
      <c r="D198" s="24" t="s">
        <v>191</v>
      </c>
      <c r="E198" s="25"/>
      <c r="F198" s="25"/>
      <c r="G198" s="25"/>
      <c r="H198" s="25"/>
      <c r="I198" s="25">
        <f t="shared" si="4"/>
        <v>0</v>
      </c>
      <c r="J198" s="25"/>
      <c r="K198" s="25">
        <f t="shared" si="5"/>
        <v>0</v>
      </c>
    </row>
    <row r="199" spans="2:11" x14ac:dyDescent="0.4">
      <c r="B199" s="23"/>
      <c r="C199" s="23"/>
      <c r="D199" s="24" t="s">
        <v>192</v>
      </c>
      <c r="E199" s="25"/>
      <c r="F199" s="25"/>
      <c r="G199" s="25"/>
      <c r="H199" s="25"/>
      <c r="I199" s="25">
        <f t="shared" si="4"/>
        <v>0</v>
      </c>
      <c r="J199" s="25"/>
      <c r="K199" s="25">
        <f t="shared" si="5"/>
        <v>0</v>
      </c>
    </row>
    <row r="200" spans="2:11" x14ac:dyDescent="0.4">
      <c r="B200" s="23"/>
      <c r="C200" s="23"/>
      <c r="D200" s="24" t="s">
        <v>193</v>
      </c>
      <c r="E200" s="25"/>
      <c r="F200" s="25"/>
      <c r="G200" s="25"/>
      <c r="H200" s="25"/>
      <c r="I200" s="25">
        <f t="shared" ref="I200:I255" si="6">+E200+F200+G200+H200</f>
        <v>0</v>
      </c>
      <c r="J200" s="25"/>
      <c r="K200" s="25">
        <f t="shared" ref="K200:K254" si="7">I200-ABS(J200)</f>
        <v>0</v>
      </c>
    </row>
    <row r="201" spans="2:11" x14ac:dyDescent="0.4">
      <c r="B201" s="23"/>
      <c r="C201" s="23"/>
      <c r="D201" s="24" t="s">
        <v>194</v>
      </c>
      <c r="E201" s="25">
        <f>+E202+E203+E204+E205+E206+E207</f>
        <v>7772113</v>
      </c>
      <c r="F201" s="25">
        <f>+F202+F203+F204+F205+F206+F207</f>
        <v>1123199</v>
      </c>
      <c r="G201" s="25">
        <f>+G202+G203+G204+G205+G206+G207</f>
        <v>0</v>
      </c>
      <c r="H201" s="25">
        <f>+H202+H203+H204+H205+H206+H207</f>
        <v>2904760</v>
      </c>
      <c r="I201" s="25">
        <f t="shared" si="6"/>
        <v>11800072</v>
      </c>
      <c r="J201" s="25">
        <f>+J202+J203+J204+J205+J206+J207</f>
        <v>0</v>
      </c>
      <c r="K201" s="25">
        <f t="shared" si="7"/>
        <v>11800072</v>
      </c>
    </row>
    <row r="202" spans="2:11" x14ac:dyDescent="0.4">
      <c r="B202" s="23"/>
      <c r="C202" s="23"/>
      <c r="D202" s="24" t="s">
        <v>195</v>
      </c>
      <c r="E202" s="25">
        <v>872113</v>
      </c>
      <c r="F202" s="25">
        <v>123199</v>
      </c>
      <c r="G202" s="25"/>
      <c r="H202" s="25">
        <v>904760</v>
      </c>
      <c r="I202" s="25">
        <f t="shared" si="6"/>
        <v>1900072</v>
      </c>
      <c r="J202" s="25"/>
      <c r="K202" s="25">
        <f t="shared" si="7"/>
        <v>1900072</v>
      </c>
    </row>
    <row r="203" spans="2:11" x14ac:dyDescent="0.4">
      <c r="B203" s="23"/>
      <c r="C203" s="23"/>
      <c r="D203" s="24" t="s">
        <v>196</v>
      </c>
      <c r="E203" s="25"/>
      <c r="F203" s="25"/>
      <c r="G203" s="25"/>
      <c r="H203" s="25"/>
      <c r="I203" s="25">
        <f t="shared" si="6"/>
        <v>0</v>
      </c>
      <c r="J203" s="25"/>
      <c r="K203" s="25">
        <f t="shared" si="7"/>
        <v>0</v>
      </c>
    </row>
    <row r="204" spans="2:11" x14ac:dyDescent="0.4">
      <c r="B204" s="23"/>
      <c r="C204" s="23"/>
      <c r="D204" s="24" t="s">
        <v>197</v>
      </c>
      <c r="E204" s="25"/>
      <c r="F204" s="25"/>
      <c r="G204" s="25"/>
      <c r="H204" s="25"/>
      <c r="I204" s="25">
        <f t="shared" si="6"/>
        <v>0</v>
      </c>
      <c r="J204" s="25"/>
      <c r="K204" s="25">
        <f t="shared" si="7"/>
        <v>0</v>
      </c>
    </row>
    <row r="205" spans="2:11" x14ac:dyDescent="0.4">
      <c r="B205" s="23"/>
      <c r="C205" s="23"/>
      <c r="D205" s="24" t="s">
        <v>198</v>
      </c>
      <c r="E205" s="25"/>
      <c r="F205" s="25"/>
      <c r="G205" s="25"/>
      <c r="H205" s="25"/>
      <c r="I205" s="25">
        <f t="shared" si="6"/>
        <v>0</v>
      </c>
      <c r="J205" s="25"/>
      <c r="K205" s="25">
        <f t="shared" si="7"/>
        <v>0</v>
      </c>
    </row>
    <row r="206" spans="2:11" x14ac:dyDescent="0.4">
      <c r="B206" s="23"/>
      <c r="C206" s="23"/>
      <c r="D206" s="24" t="s">
        <v>199</v>
      </c>
      <c r="E206" s="25"/>
      <c r="F206" s="25"/>
      <c r="G206" s="25"/>
      <c r="H206" s="25"/>
      <c r="I206" s="25">
        <f t="shared" si="6"/>
        <v>0</v>
      </c>
      <c r="J206" s="25"/>
      <c r="K206" s="25">
        <f t="shared" si="7"/>
        <v>0</v>
      </c>
    </row>
    <row r="207" spans="2:11" x14ac:dyDescent="0.4">
      <c r="B207" s="23"/>
      <c r="C207" s="23"/>
      <c r="D207" s="24" t="s">
        <v>200</v>
      </c>
      <c r="E207" s="25">
        <v>6900000</v>
      </c>
      <c r="F207" s="25">
        <v>1000000</v>
      </c>
      <c r="G207" s="25"/>
      <c r="H207" s="25">
        <v>2000000</v>
      </c>
      <c r="I207" s="25">
        <f t="shared" si="6"/>
        <v>9900000</v>
      </c>
      <c r="J207" s="25"/>
      <c r="K207" s="25">
        <f t="shared" si="7"/>
        <v>9900000</v>
      </c>
    </row>
    <row r="208" spans="2:11" x14ac:dyDescent="0.4">
      <c r="B208" s="23"/>
      <c r="C208" s="23"/>
      <c r="D208" s="24" t="s">
        <v>201</v>
      </c>
      <c r="E208" s="25"/>
      <c r="F208" s="25"/>
      <c r="G208" s="25"/>
      <c r="H208" s="25"/>
      <c r="I208" s="25">
        <f t="shared" si="6"/>
        <v>0</v>
      </c>
      <c r="J208" s="25"/>
      <c r="K208" s="25">
        <f t="shared" si="7"/>
        <v>0</v>
      </c>
    </row>
    <row r="209" spans="2:11" x14ac:dyDescent="0.4">
      <c r="B209" s="23"/>
      <c r="C209" s="23"/>
      <c r="D209" s="24" t="s">
        <v>202</v>
      </c>
      <c r="E209" s="25"/>
      <c r="F209" s="25"/>
      <c r="G209" s="25"/>
      <c r="H209" s="25"/>
      <c r="I209" s="25">
        <f t="shared" si="6"/>
        <v>0</v>
      </c>
      <c r="J209" s="25"/>
      <c r="K209" s="25">
        <f t="shared" si="7"/>
        <v>0</v>
      </c>
    </row>
    <row r="210" spans="2:11" x14ac:dyDescent="0.4">
      <c r="B210" s="23"/>
      <c r="C210" s="23"/>
      <c r="D210" s="24" t="s">
        <v>203</v>
      </c>
      <c r="E210" s="25"/>
      <c r="F210" s="25"/>
      <c r="G210" s="25"/>
      <c r="H210" s="25"/>
      <c r="I210" s="25">
        <f t="shared" si="6"/>
        <v>0</v>
      </c>
      <c r="J210" s="25"/>
      <c r="K210" s="25">
        <f t="shared" si="7"/>
        <v>0</v>
      </c>
    </row>
    <row r="211" spans="2:11" x14ac:dyDescent="0.4">
      <c r="B211" s="23"/>
      <c r="C211" s="23"/>
      <c r="D211" s="24" t="s">
        <v>204</v>
      </c>
      <c r="E211" s="25"/>
      <c r="F211" s="25"/>
      <c r="G211" s="25"/>
      <c r="H211" s="25"/>
      <c r="I211" s="25">
        <f t="shared" si="6"/>
        <v>0</v>
      </c>
      <c r="J211" s="25"/>
      <c r="K211" s="25">
        <f t="shared" si="7"/>
        <v>0</v>
      </c>
    </row>
    <row r="212" spans="2:11" x14ac:dyDescent="0.4">
      <c r="B212" s="23"/>
      <c r="C212" s="23"/>
      <c r="D212" s="24" t="s">
        <v>205</v>
      </c>
      <c r="E212" s="25">
        <v>5000000</v>
      </c>
      <c r="F212" s="25"/>
      <c r="G212" s="25"/>
      <c r="H212" s="25"/>
      <c r="I212" s="25">
        <f t="shared" si="6"/>
        <v>5000000</v>
      </c>
      <c r="J212" s="25"/>
      <c r="K212" s="25">
        <f t="shared" si="7"/>
        <v>5000000</v>
      </c>
    </row>
    <row r="213" spans="2:11" x14ac:dyDescent="0.4">
      <c r="B213" s="23"/>
      <c r="C213" s="23"/>
      <c r="D213" s="24" t="s">
        <v>206</v>
      </c>
      <c r="E213" s="25"/>
      <c r="F213" s="25"/>
      <c r="G213" s="25"/>
      <c r="H213" s="25"/>
      <c r="I213" s="25">
        <f t="shared" si="6"/>
        <v>0</v>
      </c>
      <c r="J213" s="25"/>
      <c r="K213" s="25">
        <f t="shared" si="7"/>
        <v>0</v>
      </c>
    </row>
    <row r="214" spans="2:11" x14ac:dyDescent="0.4">
      <c r="B214" s="23"/>
      <c r="C214" s="23"/>
      <c r="D214" s="24" t="s">
        <v>207</v>
      </c>
      <c r="E214" s="25"/>
      <c r="F214" s="25"/>
      <c r="G214" s="25"/>
      <c r="H214" s="25"/>
      <c r="I214" s="25">
        <f t="shared" si="6"/>
        <v>0</v>
      </c>
      <c r="J214" s="25"/>
      <c r="K214" s="25">
        <f t="shared" si="7"/>
        <v>0</v>
      </c>
    </row>
    <row r="215" spans="2:11" x14ac:dyDescent="0.4">
      <c r="B215" s="23"/>
      <c r="C215" s="23"/>
      <c r="D215" s="24" t="s">
        <v>208</v>
      </c>
      <c r="E215" s="25"/>
      <c r="F215" s="25"/>
      <c r="G215" s="25"/>
      <c r="H215" s="25"/>
      <c r="I215" s="25">
        <f t="shared" si="6"/>
        <v>0</v>
      </c>
      <c r="J215" s="25"/>
      <c r="K215" s="25">
        <f t="shared" si="7"/>
        <v>0</v>
      </c>
    </row>
    <row r="216" spans="2:11" x14ac:dyDescent="0.4">
      <c r="B216" s="23"/>
      <c r="C216" s="23"/>
      <c r="D216" s="24" t="s">
        <v>209</v>
      </c>
      <c r="E216" s="25"/>
      <c r="F216" s="25"/>
      <c r="G216" s="25"/>
      <c r="H216" s="25"/>
      <c r="I216" s="25">
        <f t="shared" si="6"/>
        <v>0</v>
      </c>
      <c r="J216" s="25"/>
      <c r="K216" s="25">
        <f t="shared" si="7"/>
        <v>0</v>
      </c>
    </row>
    <row r="217" spans="2:11" x14ac:dyDescent="0.4">
      <c r="B217" s="23"/>
      <c r="C217" s="23"/>
      <c r="D217" s="24" t="s">
        <v>210</v>
      </c>
      <c r="E217" s="25">
        <f>+E218+E219+E220</f>
        <v>0</v>
      </c>
      <c r="F217" s="25">
        <f>+F218+F219+F220</f>
        <v>0</v>
      </c>
      <c r="G217" s="25">
        <f>+G218+G219+G220</f>
        <v>0</v>
      </c>
      <c r="H217" s="25">
        <f>+H218+H219+H220</f>
        <v>0</v>
      </c>
      <c r="I217" s="25">
        <f t="shared" si="6"/>
        <v>0</v>
      </c>
      <c r="J217" s="25">
        <f>+J218+J219+J220</f>
        <v>0</v>
      </c>
      <c r="K217" s="25">
        <f t="shared" si="7"/>
        <v>0</v>
      </c>
    </row>
    <row r="218" spans="2:11" x14ac:dyDescent="0.4">
      <c r="B218" s="23"/>
      <c r="C218" s="23"/>
      <c r="D218" s="24" t="s">
        <v>211</v>
      </c>
      <c r="E218" s="25"/>
      <c r="F218" s="25"/>
      <c r="G218" s="25"/>
      <c r="H218" s="25"/>
      <c r="I218" s="25">
        <f t="shared" si="6"/>
        <v>0</v>
      </c>
      <c r="J218" s="25"/>
      <c r="K218" s="25">
        <f t="shared" si="7"/>
        <v>0</v>
      </c>
    </row>
    <row r="219" spans="2:11" x14ac:dyDescent="0.4">
      <c r="B219" s="23"/>
      <c r="C219" s="23"/>
      <c r="D219" s="24" t="s">
        <v>212</v>
      </c>
      <c r="E219" s="25"/>
      <c r="F219" s="25"/>
      <c r="G219" s="25"/>
      <c r="H219" s="25"/>
      <c r="I219" s="25">
        <f t="shared" si="6"/>
        <v>0</v>
      </c>
      <c r="J219" s="25"/>
      <c r="K219" s="25">
        <f t="shared" si="7"/>
        <v>0</v>
      </c>
    </row>
    <row r="220" spans="2:11" x14ac:dyDescent="0.4">
      <c r="B220" s="23"/>
      <c r="C220" s="23"/>
      <c r="D220" s="24" t="s">
        <v>73</v>
      </c>
      <c r="E220" s="25"/>
      <c r="F220" s="25"/>
      <c r="G220" s="25"/>
      <c r="H220" s="25"/>
      <c r="I220" s="25">
        <f t="shared" si="6"/>
        <v>0</v>
      </c>
      <c r="J220" s="25"/>
      <c r="K220" s="25">
        <f t="shared" si="7"/>
        <v>0</v>
      </c>
    </row>
    <row r="221" spans="2:11" x14ac:dyDescent="0.4">
      <c r="B221" s="23"/>
      <c r="C221" s="26"/>
      <c r="D221" s="27" t="s">
        <v>213</v>
      </c>
      <c r="E221" s="28">
        <f>+E194+E195+E196+E197+E198+E199+E200+E201+E208+E209+E210+E211+E212+E213+E214+E215+E216+E217</f>
        <v>12772113</v>
      </c>
      <c r="F221" s="28">
        <f>+F194+F195+F196+F197+F198+F199+F200+F201+F208+F209+F210+F211+F212+F213+F214+F215+F216+F217</f>
        <v>1123199</v>
      </c>
      <c r="G221" s="28">
        <f>+G194+G195+G196+G197+G198+G199+G200+G201+G208+G209+G210+G211+G212+G213+G214+G215+G216+G217</f>
        <v>0</v>
      </c>
      <c r="H221" s="28">
        <f>+H194+H195+H196+H197+H198+H199+H200+H201+H208+H209+H210+H211+H212+H213+H214+H215+H216+H217</f>
        <v>2904760</v>
      </c>
      <c r="I221" s="28">
        <f t="shared" si="6"/>
        <v>16800072</v>
      </c>
      <c r="J221" s="28">
        <f>+J194+J195+J196+J197+J198+J199+J200+J201+J208+J209+J210+J211+J212+J213+J214+J215+J216+J217</f>
        <v>0</v>
      </c>
      <c r="K221" s="28">
        <f t="shared" si="7"/>
        <v>16800072</v>
      </c>
    </row>
    <row r="222" spans="2:11" x14ac:dyDescent="0.4">
      <c r="B222" s="23"/>
      <c r="C222" s="20" t="s">
        <v>76</v>
      </c>
      <c r="D222" s="24" t="s">
        <v>214</v>
      </c>
      <c r="E222" s="25"/>
      <c r="F222" s="25"/>
      <c r="G222" s="25"/>
      <c r="H222" s="25"/>
      <c r="I222" s="25">
        <f t="shared" si="6"/>
        <v>0</v>
      </c>
      <c r="J222" s="25"/>
      <c r="K222" s="25">
        <f t="shared" si="7"/>
        <v>0</v>
      </c>
    </row>
    <row r="223" spans="2:11" x14ac:dyDescent="0.4">
      <c r="B223" s="23"/>
      <c r="C223" s="23"/>
      <c r="D223" s="24" t="s">
        <v>215</v>
      </c>
      <c r="E223" s="25"/>
      <c r="F223" s="25"/>
      <c r="G223" s="25"/>
      <c r="H223" s="25"/>
      <c r="I223" s="25">
        <f t="shared" si="6"/>
        <v>0</v>
      </c>
      <c r="J223" s="25"/>
      <c r="K223" s="25">
        <f t="shared" si="7"/>
        <v>0</v>
      </c>
    </row>
    <row r="224" spans="2:11" x14ac:dyDescent="0.4">
      <c r="B224" s="23"/>
      <c r="C224" s="23"/>
      <c r="D224" s="24" t="s">
        <v>216</v>
      </c>
      <c r="E224" s="25"/>
      <c r="F224" s="25"/>
      <c r="G224" s="25"/>
      <c r="H224" s="25"/>
      <c r="I224" s="25">
        <f t="shared" si="6"/>
        <v>0</v>
      </c>
      <c r="J224" s="25"/>
      <c r="K224" s="25">
        <f t="shared" si="7"/>
        <v>0</v>
      </c>
    </row>
    <row r="225" spans="2:11" x14ac:dyDescent="0.4">
      <c r="B225" s="23"/>
      <c r="C225" s="23"/>
      <c r="D225" s="24" t="s">
        <v>217</v>
      </c>
      <c r="E225" s="25">
        <f>+E226</f>
        <v>0</v>
      </c>
      <c r="F225" s="25">
        <f>+F226</f>
        <v>0</v>
      </c>
      <c r="G225" s="25">
        <f>+G226</f>
        <v>0</v>
      </c>
      <c r="H225" s="25">
        <f>+H226</f>
        <v>0</v>
      </c>
      <c r="I225" s="25">
        <f t="shared" si="6"/>
        <v>0</v>
      </c>
      <c r="J225" s="25">
        <f>+J226</f>
        <v>0</v>
      </c>
      <c r="K225" s="25">
        <f t="shared" si="7"/>
        <v>0</v>
      </c>
    </row>
    <row r="226" spans="2:11" x14ac:dyDescent="0.4">
      <c r="B226" s="23"/>
      <c r="C226" s="23"/>
      <c r="D226" s="24" t="s">
        <v>218</v>
      </c>
      <c r="E226" s="25"/>
      <c r="F226" s="25"/>
      <c r="G226" s="25"/>
      <c r="H226" s="25"/>
      <c r="I226" s="25">
        <f t="shared" si="6"/>
        <v>0</v>
      </c>
      <c r="J226" s="25"/>
      <c r="K226" s="25">
        <f t="shared" si="7"/>
        <v>0</v>
      </c>
    </row>
    <row r="227" spans="2:11" x14ac:dyDescent="0.4">
      <c r="B227" s="23"/>
      <c r="C227" s="23"/>
      <c r="D227" s="24" t="s">
        <v>219</v>
      </c>
      <c r="E227" s="25"/>
      <c r="F227" s="25"/>
      <c r="G227" s="25"/>
      <c r="H227" s="25"/>
      <c r="I227" s="25">
        <f t="shared" si="6"/>
        <v>0</v>
      </c>
      <c r="J227" s="25"/>
      <c r="K227" s="25">
        <f t="shared" si="7"/>
        <v>0</v>
      </c>
    </row>
    <row r="228" spans="2:11" x14ac:dyDescent="0.4">
      <c r="B228" s="23"/>
      <c r="C228" s="23"/>
      <c r="D228" s="24" t="s">
        <v>220</v>
      </c>
      <c r="E228" s="25"/>
      <c r="F228" s="25"/>
      <c r="G228" s="25"/>
      <c r="H228" s="25"/>
      <c r="I228" s="25">
        <f t="shared" si="6"/>
        <v>0</v>
      </c>
      <c r="J228" s="25"/>
      <c r="K228" s="25">
        <f t="shared" si="7"/>
        <v>0</v>
      </c>
    </row>
    <row r="229" spans="2:11" x14ac:dyDescent="0.4">
      <c r="B229" s="23"/>
      <c r="C229" s="23"/>
      <c r="D229" s="24" t="s">
        <v>221</v>
      </c>
      <c r="E229" s="25">
        <f>+E230+E231+E232+E233+E234+E235</f>
        <v>5632610</v>
      </c>
      <c r="F229" s="25">
        <f>+F230+F231+F232+F233+F234+F235</f>
        <v>2116622</v>
      </c>
      <c r="G229" s="25">
        <f>+G230+G231+G232+G233+G234+G235</f>
        <v>0</v>
      </c>
      <c r="H229" s="25">
        <f>+H230+H231+H232+H233+H234+H235</f>
        <v>1875464</v>
      </c>
      <c r="I229" s="25">
        <f t="shared" si="6"/>
        <v>9624696</v>
      </c>
      <c r="J229" s="25">
        <f>+J230+J231+J232+J233+J234+J235</f>
        <v>0</v>
      </c>
      <c r="K229" s="25">
        <f t="shared" si="7"/>
        <v>9624696</v>
      </c>
    </row>
    <row r="230" spans="2:11" x14ac:dyDescent="0.4">
      <c r="B230" s="23"/>
      <c r="C230" s="23"/>
      <c r="D230" s="24" t="s">
        <v>222</v>
      </c>
      <c r="E230" s="25">
        <v>2132610</v>
      </c>
      <c r="F230" s="25">
        <v>506622</v>
      </c>
      <c r="G230" s="25"/>
      <c r="H230" s="25">
        <v>1010464</v>
      </c>
      <c r="I230" s="25">
        <f t="shared" si="6"/>
        <v>3649696</v>
      </c>
      <c r="J230" s="25"/>
      <c r="K230" s="25">
        <f t="shared" si="7"/>
        <v>3649696</v>
      </c>
    </row>
    <row r="231" spans="2:11" x14ac:dyDescent="0.4">
      <c r="B231" s="23"/>
      <c r="C231" s="23"/>
      <c r="D231" s="24" t="s">
        <v>223</v>
      </c>
      <c r="E231" s="25"/>
      <c r="F231" s="25"/>
      <c r="G231" s="25"/>
      <c r="H231" s="25"/>
      <c r="I231" s="25">
        <f t="shared" si="6"/>
        <v>0</v>
      </c>
      <c r="J231" s="25"/>
      <c r="K231" s="25">
        <f t="shared" si="7"/>
        <v>0</v>
      </c>
    </row>
    <row r="232" spans="2:11" x14ac:dyDescent="0.4">
      <c r="B232" s="23"/>
      <c r="C232" s="23"/>
      <c r="D232" s="24" t="s">
        <v>224</v>
      </c>
      <c r="E232" s="25"/>
      <c r="F232" s="25"/>
      <c r="G232" s="25"/>
      <c r="H232" s="25"/>
      <c r="I232" s="25">
        <f t="shared" si="6"/>
        <v>0</v>
      </c>
      <c r="J232" s="25"/>
      <c r="K232" s="25">
        <f t="shared" si="7"/>
        <v>0</v>
      </c>
    </row>
    <row r="233" spans="2:11" x14ac:dyDescent="0.4">
      <c r="B233" s="23"/>
      <c r="C233" s="23"/>
      <c r="D233" s="24" t="s">
        <v>225</v>
      </c>
      <c r="E233" s="25"/>
      <c r="F233" s="25"/>
      <c r="G233" s="25"/>
      <c r="H233" s="25"/>
      <c r="I233" s="25">
        <f t="shared" si="6"/>
        <v>0</v>
      </c>
      <c r="J233" s="25"/>
      <c r="K233" s="25">
        <f t="shared" si="7"/>
        <v>0</v>
      </c>
    </row>
    <row r="234" spans="2:11" x14ac:dyDescent="0.4">
      <c r="B234" s="23"/>
      <c r="C234" s="23"/>
      <c r="D234" s="24" t="s">
        <v>226</v>
      </c>
      <c r="E234" s="25">
        <v>3500000</v>
      </c>
      <c r="F234" s="25">
        <v>1610000</v>
      </c>
      <c r="G234" s="25"/>
      <c r="H234" s="25">
        <v>865000</v>
      </c>
      <c r="I234" s="25">
        <f t="shared" si="6"/>
        <v>5975000</v>
      </c>
      <c r="J234" s="25"/>
      <c r="K234" s="25">
        <f t="shared" si="7"/>
        <v>5975000</v>
      </c>
    </row>
    <row r="235" spans="2:11" x14ac:dyDescent="0.4">
      <c r="B235" s="23"/>
      <c r="C235" s="23"/>
      <c r="D235" s="24" t="s">
        <v>227</v>
      </c>
      <c r="E235" s="25"/>
      <c r="F235" s="25"/>
      <c r="G235" s="25"/>
      <c r="H235" s="25"/>
      <c r="I235" s="25">
        <f t="shared" si="6"/>
        <v>0</v>
      </c>
      <c r="J235" s="25"/>
      <c r="K235" s="25">
        <f t="shared" si="7"/>
        <v>0</v>
      </c>
    </row>
    <row r="236" spans="2:11" x14ac:dyDescent="0.4">
      <c r="B236" s="23"/>
      <c r="C236" s="23"/>
      <c r="D236" s="24" t="s">
        <v>228</v>
      </c>
      <c r="E236" s="25"/>
      <c r="F236" s="25"/>
      <c r="G236" s="25"/>
      <c r="H236" s="25"/>
      <c r="I236" s="25">
        <f t="shared" si="6"/>
        <v>0</v>
      </c>
      <c r="J236" s="25"/>
      <c r="K236" s="25">
        <f t="shared" si="7"/>
        <v>0</v>
      </c>
    </row>
    <row r="237" spans="2:11" x14ac:dyDescent="0.4">
      <c r="B237" s="23"/>
      <c r="C237" s="23"/>
      <c r="D237" s="24" t="s">
        <v>229</v>
      </c>
      <c r="E237" s="25"/>
      <c r="F237" s="25"/>
      <c r="G237" s="25"/>
      <c r="H237" s="25"/>
      <c r="I237" s="25">
        <f t="shared" si="6"/>
        <v>0</v>
      </c>
      <c r="J237" s="25"/>
      <c r="K237" s="25">
        <f t="shared" si="7"/>
        <v>0</v>
      </c>
    </row>
    <row r="238" spans="2:11" x14ac:dyDescent="0.4">
      <c r="B238" s="23"/>
      <c r="C238" s="23"/>
      <c r="D238" s="24" t="s">
        <v>230</v>
      </c>
      <c r="E238" s="25"/>
      <c r="F238" s="25"/>
      <c r="G238" s="25"/>
      <c r="H238" s="25"/>
      <c r="I238" s="25">
        <f t="shared" si="6"/>
        <v>0</v>
      </c>
      <c r="J238" s="25"/>
      <c r="K238" s="25">
        <f t="shared" si="7"/>
        <v>0</v>
      </c>
    </row>
    <row r="239" spans="2:11" x14ac:dyDescent="0.4">
      <c r="B239" s="23"/>
      <c r="C239" s="23"/>
      <c r="D239" s="24" t="s">
        <v>231</v>
      </c>
      <c r="E239" s="25"/>
      <c r="F239" s="25"/>
      <c r="G239" s="25"/>
      <c r="H239" s="25"/>
      <c r="I239" s="25">
        <f t="shared" si="6"/>
        <v>0</v>
      </c>
      <c r="J239" s="25"/>
      <c r="K239" s="25">
        <f t="shared" si="7"/>
        <v>0</v>
      </c>
    </row>
    <row r="240" spans="2:11" x14ac:dyDescent="0.4">
      <c r="B240" s="23"/>
      <c r="C240" s="23"/>
      <c r="D240" s="33" t="s">
        <v>232</v>
      </c>
      <c r="E240" s="34"/>
      <c r="F240" s="34"/>
      <c r="G240" s="34"/>
      <c r="H240" s="34"/>
      <c r="I240" s="34">
        <f t="shared" si="6"/>
        <v>0</v>
      </c>
      <c r="J240" s="34"/>
      <c r="K240" s="34">
        <f t="shared" si="7"/>
        <v>0</v>
      </c>
    </row>
    <row r="241" spans="2:11" x14ac:dyDescent="0.4">
      <c r="B241" s="23"/>
      <c r="C241" s="23"/>
      <c r="D241" s="33" t="s">
        <v>233</v>
      </c>
      <c r="E241" s="34"/>
      <c r="F241" s="34"/>
      <c r="G241" s="34"/>
      <c r="H241" s="34"/>
      <c r="I241" s="34">
        <f t="shared" si="6"/>
        <v>0</v>
      </c>
      <c r="J241" s="34"/>
      <c r="K241" s="34">
        <f t="shared" si="7"/>
        <v>0</v>
      </c>
    </row>
    <row r="242" spans="2:11" x14ac:dyDescent="0.4">
      <c r="B242" s="23"/>
      <c r="C242" s="23"/>
      <c r="D242" s="33" t="s">
        <v>234</v>
      </c>
      <c r="E242" s="34"/>
      <c r="F242" s="34"/>
      <c r="G242" s="34"/>
      <c r="H242" s="34"/>
      <c r="I242" s="34">
        <f t="shared" si="6"/>
        <v>0</v>
      </c>
      <c r="J242" s="34"/>
      <c r="K242" s="34">
        <f t="shared" si="7"/>
        <v>0</v>
      </c>
    </row>
    <row r="243" spans="2:11" x14ac:dyDescent="0.4">
      <c r="B243" s="23"/>
      <c r="C243" s="23"/>
      <c r="D243" s="33" t="s">
        <v>235</v>
      </c>
      <c r="E243" s="34">
        <v>8224450</v>
      </c>
      <c r="F243" s="34">
        <v>2181450</v>
      </c>
      <c r="G243" s="34">
        <v>1228500</v>
      </c>
      <c r="H243" s="34">
        <v>2908600</v>
      </c>
      <c r="I243" s="34">
        <f t="shared" si="6"/>
        <v>14543000</v>
      </c>
      <c r="J243" s="34"/>
      <c r="K243" s="34">
        <f t="shared" si="7"/>
        <v>14543000</v>
      </c>
    </row>
    <row r="244" spans="2:11" x14ac:dyDescent="0.4">
      <c r="B244" s="23"/>
      <c r="C244" s="23"/>
      <c r="D244" s="35" t="s">
        <v>236</v>
      </c>
      <c r="E244" s="34"/>
      <c r="F244" s="34"/>
      <c r="G244" s="34"/>
      <c r="H244" s="34"/>
      <c r="I244" s="34">
        <f t="shared" si="6"/>
        <v>0</v>
      </c>
      <c r="J244" s="34"/>
      <c r="K244" s="34">
        <f t="shared" si="7"/>
        <v>0</v>
      </c>
    </row>
    <row r="245" spans="2:11" x14ac:dyDescent="0.4">
      <c r="B245" s="23"/>
      <c r="C245" s="23"/>
      <c r="D245" s="33" t="s">
        <v>237</v>
      </c>
      <c r="E245" s="34">
        <f>+E246+E247+E248+E249+E250</f>
        <v>0</v>
      </c>
      <c r="F245" s="34">
        <f>+F246+F247+F248+F249+F250</f>
        <v>0</v>
      </c>
      <c r="G245" s="34">
        <f>+G246+G247+G248+G249+G250</f>
        <v>0</v>
      </c>
      <c r="H245" s="34">
        <f>+H246+H247+H248+H249+H250</f>
        <v>0</v>
      </c>
      <c r="I245" s="34">
        <f t="shared" si="6"/>
        <v>0</v>
      </c>
      <c r="J245" s="34">
        <f>+J246+J247+J248+J249+J250</f>
        <v>0</v>
      </c>
      <c r="K245" s="34">
        <f t="shared" si="7"/>
        <v>0</v>
      </c>
    </row>
    <row r="246" spans="2:11" x14ac:dyDescent="0.4">
      <c r="B246" s="23"/>
      <c r="C246" s="23"/>
      <c r="D246" s="33" t="s">
        <v>238</v>
      </c>
      <c r="E246" s="34"/>
      <c r="F246" s="34"/>
      <c r="G246" s="34"/>
      <c r="H246" s="34"/>
      <c r="I246" s="34">
        <f t="shared" si="6"/>
        <v>0</v>
      </c>
      <c r="J246" s="34"/>
      <c r="K246" s="34">
        <f t="shared" si="7"/>
        <v>0</v>
      </c>
    </row>
    <row r="247" spans="2:11" x14ac:dyDescent="0.4">
      <c r="B247" s="23"/>
      <c r="C247" s="23"/>
      <c r="D247" s="33" t="s">
        <v>212</v>
      </c>
      <c r="E247" s="34"/>
      <c r="F247" s="34"/>
      <c r="G247" s="34"/>
      <c r="H247" s="34"/>
      <c r="I247" s="34">
        <f t="shared" si="6"/>
        <v>0</v>
      </c>
      <c r="J247" s="34"/>
      <c r="K247" s="34">
        <f t="shared" si="7"/>
        <v>0</v>
      </c>
    </row>
    <row r="248" spans="2:11" x14ac:dyDescent="0.4">
      <c r="B248" s="23"/>
      <c r="C248" s="23"/>
      <c r="D248" s="33" t="s">
        <v>239</v>
      </c>
      <c r="E248" s="34"/>
      <c r="F248" s="34"/>
      <c r="G248" s="34"/>
      <c r="H248" s="34"/>
      <c r="I248" s="34">
        <f t="shared" si="6"/>
        <v>0</v>
      </c>
      <c r="J248" s="34"/>
      <c r="K248" s="34">
        <f t="shared" si="7"/>
        <v>0</v>
      </c>
    </row>
    <row r="249" spans="2:11" x14ac:dyDescent="0.4">
      <c r="B249" s="23"/>
      <c r="C249" s="23"/>
      <c r="D249" s="33" t="s">
        <v>240</v>
      </c>
      <c r="E249" s="34"/>
      <c r="F249" s="34"/>
      <c r="G249" s="34"/>
      <c r="H249" s="34"/>
      <c r="I249" s="34">
        <f t="shared" si="6"/>
        <v>0</v>
      </c>
      <c r="J249" s="34"/>
      <c r="K249" s="34">
        <f t="shared" si="7"/>
        <v>0</v>
      </c>
    </row>
    <row r="250" spans="2:11" x14ac:dyDescent="0.4">
      <c r="B250" s="23"/>
      <c r="C250" s="23"/>
      <c r="D250" s="33" t="s">
        <v>145</v>
      </c>
      <c r="E250" s="34"/>
      <c r="F250" s="34"/>
      <c r="G250" s="34"/>
      <c r="H250" s="34"/>
      <c r="I250" s="34">
        <f t="shared" si="6"/>
        <v>0</v>
      </c>
      <c r="J250" s="34"/>
      <c r="K250" s="34">
        <f t="shared" si="7"/>
        <v>0</v>
      </c>
    </row>
    <row r="251" spans="2:11" x14ac:dyDescent="0.4">
      <c r="B251" s="23"/>
      <c r="C251" s="26"/>
      <c r="D251" s="36" t="s">
        <v>241</v>
      </c>
      <c r="E251" s="37">
        <f>+E222+E223+E224+E225+E227+E228+E229+E236+E237+E238+E239+E240+E241+E242+E243+E244+E245</f>
        <v>13857060</v>
      </c>
      <c r="F251" s="37">
        <f>+F222+F223+F224+F225+F227+F228+F229+F236+F237+F238+F239+F240+F241+F242+F243+F244+F245</f>
        <v>4298072</v>
      </c>
      <c r="G251" s="37">
        <f>+G222+G223+G224+G225+G227+G228+G229+G236+G237+G238+G239+G240+G241+G242+G243+G244+G245</f>
        <v>1228500</v>
      </c>
      <c r="H251" s="37">
        <f>+H222+H223+H224+H225+H227+H228+H229+H236+H237+H238+H239+H240+H241+H242+H243+H244+H245</f>
        <v>4784064</v>
      </c>
      <c r="I251" s="37">
        <f t="shared" si="6"/>
        <v>24167696</v>
      </c>
      <c r="J251" s="37">
        <f>+J222+J223+J224+J225+J227+J228+J229+J236+J237+J238+J239+J240+J241+J242+J243+J244+J245</f>
        <v>0</v>
      </c>
      <c r="K251" s="37">
        <f t="shared" si="7"/>
        <v>24167696</v>
      </c>
    </row>
    <row r="252" spans="2:11" x14ac:dyDescent="0.4">
      <c r="B252" s="26"/>
      <c r="C252" s="32" t="s">
        <v>242</v>
      </c>
      <c r="D252" s="30"/>
      <c r="E252" s="31">
        <f xml:space="preserve"> +E221 - E251</f>
        <v>-1084947</v>
      </c>
      <c r="F252" s="31">
        <f xml:space="preserve"> +F221 - F251</f>
        <v>-3174873</v>
      </c>
      <c r="G252" s="31">
        <f xml:space="preserve"> +G221 - G251</f>
        <v>-1228500</v>
      </c>
      <c r="H252" s="31">
        <f xml:space="preserve"> +H221 - H251</f>
        <v>-1879304</v>
      </c>
      <c r="I252" s="31">
        <f t="shared" si="6"/>
        <v>-7367624</v>
      </c>
      <c r="J252" s="31">
        <f xml:space="preserve"> +J221 - J251</f>
        <v>0</v>
      </c>
      <c r="K252" s="31">
        <f>K221-K251</f>
        <v>-7367624</v>
      </c>
    </row>
    <row r="253" spans="2:11" x14ac:dyDescent="0.4">
      <c r="B253" s="32" t="s">
        <v>243</v>
      </c>
      <c r="C253" s="29"/>
      <c r="D253" s="30"/>
      <c r="E253" s="31">
        <f xml:space="preserve"> +E159 +E193 +E252</f>
        <v>9283958</v>
      </c>
      <c r="F253" s="31">
        <f xml:space="preserve"> +F159 +F193 +F252</f>
        <v>1610427</v>
      </c>
      <c r="G253" s="31">
        <f xml:space="preserve"> +G159 +G193 +G252</f>
        <v>-2431006</v>
      </c>
      <c r="H253" s="31">
        <f xml:space="preserve"> +H159 +H193 +H252</f>
        <v>12044265</v>
      </c>
      <c r="I253" s="31">
        <f t="shared" si="6"/>
        <v>20507644</v>
      </c>
      <c r="J253" s="31">
        <f xml:space="preserve"> +J159 +J193 +J252</f>
        <v>0</v>
      </c>
      <c r="K253" s="31">
        <f>K159+K193+K252</f>
        <v>20507644</v>
      </c>
    </row>
    <row r="254" spans="2:11" x14ac:dyDescent="0.4">
      <c r="B254" s="32" t="s">
        <v>244</v>
      </c>
      <c r="C254" s="29"/>
      <c r="D254" s="30"/>
      <c r="E254" s="31">
        <v>175619499</v>
      </c>
      <c r="F254" s="31">
        <v>50390848</v>
      </c>
      <c r="G254" s="31">
        <v>9114524</v>
      </c>
      <c r="H254" s="31">
        <v>60150697</v>
      </c>
      <c r="I254" s="31">
        <f t="shared" si="6"/>
        <v>295275568</v>
      </c>
      <c r="J254" s="31"/>
      <c r="K254" s="31">
        <f t="shared" si="7"/>
        <v>295275568</v>
      </c>
    </row>
    <row r="255" spans="2:11" x14ac:dyDescent="0.4">
      <c r="B255" s="32" t="s">
        <v>245</v>
      </c>
      <c r="C255" s="29"/>
      <c r="D255" s="30"/>
      <c r="E255" s="31">
        <f xml:space="preserve"> +E253 +E254</f>
        <v>184903457</v>
      </c>
      <c r="F255" s="31">
        <f xml:space="preserve"> +F253 +F254</f>
        <v>52001275</v>
      </c>
      <c r="G255" s="31">
        <f xml:space="preserve"> +G253 +G254</f>
        <v>6683518</v>
      </c>
      <c r="H255" s="31">
        <f xml:space="preserve"> +H253 +H254</f>
        <v>72194962</v>
      </c>
      <c r="I255" s="31">
        <f t="shared" si="6"/>
        <v>315783212</v>
      </c>
      <c r="J255" s="31">
        <f xml:space="preserve"> +J253 +J254</f>
        <v>0</v>
      </c>
      <c r="K255" s="31">
        <f>K253+K254</f>
        <v>315783212</v>
      </c>
    </row>
  </sheetData>
  <mergeCells count="16">
    <mergeCell ref="B194:B252"/>
    <mergeCell ref="C194:C221"/>
    <mergeCell ref="C222:C251"/>
    <mergeCell ref="B7:B159"/>
    <mergeCell ref="C7:C78"/>
    <mergeCell ref="C79:C158"/>
    <mergeCell ref="B160:B193"/>
    <mergeCell ref="C160:C175"/>
    <mergeCell ref="C176:C192"/>
    <mergeCell ref="B2:K2"/>
    <mergeCell ref="B3:K3"/>
    <mergeCell ref="B5:D6"/>
    <mergeCell ref="E5:H5"/>
    <mergeCell ref="I5:I6"/>
    <mergeCell ref="J5:J6"/>
    <mergeCell ref="K5:K6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3E1EA0-FF88-40B9-9B39-72276CA5AAE5}">
  <sheetPr>
    <pageSetUpPr fitToPage="1"/>
  </sheetPr>
  <dimension ref="B1:H255"/>
  <sheetViews>
    <sheetView showGridLines="0" workbookViewId="0"/>
  </sheetViews>
  <sheetFormatPr defaultRowHeight="18.75" x14ac:dyDescent="0.4"/>
  <cols>
    <col min="1" max="3" width="2.875" customWidth="1"/>
    <col min="4" max="4" width="44.375" customWidth="1"/>
    <col min="5" max="8" width="20.75" customWidth="1"/>
  </cols>
  <sheetData>
    <row r="1" spans="2:8" ht="21" x14ac:dyDescent="0.4">
      <c r="B1" s="1"/>
      <c r="C1" s="1"/>
      <c r="D1" s="1"/>
      <c r="E1" s="1"/>
      <c r="G1" s="2"/>
      <c r="H1" s="3" t="s">
        <v>0</v>
      </c>
    </row>
    <row r="2" spans="2:8" ht="21" x14ac:dyDescent="0.4">
      <c r="B2" s="4" t="s">
        <v>251</v>
      </c>
      <c r="C2" s="4"/>
      <c r="D2" s="4"/>
      <c r="E2" s="4"/>
      <c r="F2" s="4"/>
      <c r="G2" s="4"/>
      <c r="H2" s="4"/>
    </row>
    <row r="3" spans="2:8" ht="21" x14ac:dyDescent="0.4">
      <c r="B3" s="5" t="s">
        <v>2</v>
      </c>
      <c r="C3" s="5"/>
      <c r="D3" s="5"/>
      <c r="E3" s="5"/>
      <c r="F3" s="5"/>
      <c r="G3" s="5"/>
      <c r="H3" s="5"/>
    </row>
    <row r="4" spans="2:8" x14ac:dyDescent="0.4">
      <c r="B4" s="6"/>
      <c r="C4" s="6"/>
      <c r="D4" s="6"/>
      <c r="E4" s="6"/>
      <c r="F4" s="7"/>
      <c r="G4" s="7"/>
      <c r="H4" s="6" t="s">
        <v>3</v>
      </c>
    </row>
    <row r="5" spans="2:8" x14ac:dyDescent="0.4">
      <c r="B5" s="8" t="s">
        <v>4</v>
      </c>
      <c r="C5" s="9"/>
      <c r="D5" s="10"/>
      <c r="E5" s="38" t="s">
        <v>5</v>
      </c>
      <c r="F5" s="13" t="s">
        <v>6</v>
      </c>
      <c r="G5" s="13" t="s">
        <v>7</v>
      </c>
      <c r="H5" s="13" t="s">
        <v>8</v>
      </c>
    </row>
    <row r="6" spans="2:8" ht="57" x14ac:dyDescent="0.4">
      <c r="B6" s="14"/>
      <c r="C6" s="15"/>
      <c r="D6" s="16"/>
      <c r="E6" s="17" t="s">
        <v>252</v>
      </c>
      <c r="F6" s="19"/>
      <c r="G6" s="19"/>
      <c r="H6" s="19"/>
    </row>
    <row r="7" spans="2:8" x14ac:dyDescent="0.4">
      <c r="B7" s="20" t="s">
        <v>14</v>
      </c>
      <c r="C7" s="20" t="s">
        <v>15</v>
      </c>
      <c r="D7" s="21" t="s">
        <v>16</v>
      </c>
      <c r="E7" s="22">
        <f>+E8+E12+E19+E26+E29+E33+E46+E56</f>
        <v>0</v>
      </c>
      <c r="F7" s="22">
        <f>+E7</f>
        <v>0</v>
      </c>
      <c r="G7" s="22">
        <f>+G8+G12+G19+G26+G29+G33+G46+G56</f>
        <v>0</v>
      </c>
      <c r="H7" s="22">
        <f>F7-ABS(G7)</f>
        <v>0</v>
      </c>
    </row>
    <row r="8" spans="2:8" x14ac:dyDescent="0.4">
      <c r="B8" s="23"/>
      <c r="C8" s="23"/>
      <c r="D8" s="24" t="s">
        <v>17</v>
      </c>
      <c r="E8" s="25">
        <f>+E9+E10+E11</f>
        <v>0</v>
      </c>
      <c r="F8" s="25">
        <f t="shared" ref="F8:F71" si="0">+E8</f>
        <v>0</v>
      </c>
      <c r="G8" s="25">
        <f>+G9+G10+G11</f>
        <v>0</v>
      </c>
      <c r="H8" s="25">
        <f t="shared" ref="H8:H71" si="1">F8-ABS(G8)</f>
        <v>0</v>
      </c>
    </row>
    <row r="9" spans="2:8" x14ac:dyDescent="0.4">
      <c r="B9" s="23"/>
      <c r="C9" s="23"/>
      <c r="D9" s="24" t="s">
        <v>18</v>
      </c>
      <c r="E9" s="25"/>
      <c r="F9" s="25">
        <f t="shared" si="0"/>
        <v>0</v>
      </c>
      <c r="G9" s="25"/>
      <c r="H9" s="25">
        <f t="shared" si="1"/>
        <v>0</v>
      </c>
    </row>
    <row r="10" spans="2:8" x14ac:dyDescent="0.4">
      <c r="B10" s="23"/>
      <c r="C10" s="23"/>
      <c r="D10" s="24" t="s">
        <v>19</v>
      </c>
      <c r="E10" s="25"/>
      <c r="F10" s="25">
        <f t="shared" si="0"/>
        <v>0</v>
      </c>
      <c r="G10" s="25"/>
      <c r="H10" s="25">
        <f t="shared" si="1"/>
        <v>0</v>
      </c>
    </row>
    <row r="11" spans="2:8" x14ac:dyDescent="0.4">
      <c r="B11" s="23"/>
      <c r="C11" s="23"/>
      <c r="D11" s="24" t="s">
        <v>20</v>
      </c>
      <c r="E11" s="25"/>
      <c r="F11" s="25">
        <f t="shared" si="0"/>
        <v>0</v>
      </c>
      <c r="G11" s="25"/>
      <c r="H11" s="25">
        <f t="shared" si="1"/>
        <v>0</v>
      </c>
    </row>
    <row r="12" spans="2:8" x14ac:dyDescent="0.4">
      <c r="B12" s="23"/>
      <c r="C12" s="23"/>
      <c r="D12" s="24" t="s">
        <v>21</v>
      </c>
      <c r="E12" s="25">
        <f>+E13+E14+E15+E16+E17+E18</f>
        <v>0</v>
      </c>
      <c r="F12" s="25">
        <f t="shared" si="0"/>
        <v>0</v>
      </c>
      <c r="G12" s="25">
        <f>+G13+G14+G15+G16+G17+G18</f>
        <v>0</v>
      </c>
      <c r="H12" s="25">
        <f t="shared" si="1"/>
        <v>0</v>
      </c>
    </row>
    <row r="13" spans="2:8" x14ac:dyDescent="0.4">
      <c r="B13" s="23"/>
      <c r="C13" s="23"/>
      <c r="D13" s="24" t="s">
        <v>18</v>
      </c>
      <c r="E13" s="25"/>
      <c r="F13" s="25">
        <f t="shared" si="0"/>
        <v>0</v>
      </c>
      <c r="G13" s="25"/>
      <c r="H13" s="25">
        <f t="shared" si="1"/>
        <v>0</v>
      </c>
    </row>
    <row r="14" spans="2:8" x14ac:dyDescent="0.4">
      <c r="B14" s="23"/>
      <c r="C14" s="23"/>
      <c r="D14" s="24" t="s">
        <v>22</v>
      </c>
      <c r="E14" s="25"/>
      <c r="F14" s="25">
        <f t="shared" si="0"/>
        <v>0</v>
      </c>
      <c r="G14" s="25"/>
      <c r="H14" s="25">
        <f t="shared" si="1"/>
        <v>0</v>
      </c>
    </row>
    <row r="15" spans="2:8" x14ac:dyDescent="0.4">
      <c r="B15" s="23"/>
      <c r="C15" s="23"/>
      <c r="D15" s="24" t="s">
        <v>23</v>
      </c>
      <c r="E15" s="25"/>
      <c r="F15" s="25">
        <f t="shared" si="0"/>
        <v>0</v>
      </c>
      <c r="G15" s="25"/>
      <c r="H15" s="25">
        <f t="shared" si="1"/>
        <v>0</v>
      </c>
    </row>
    <row r="16" spans="2:8" x14ac:dyDescent="0.4">
      <c r="B16" s="23"/>
      <c r="C16" s="23"/>
      <c r="D16" s="24" t="s">
        <v>24</v>
      </c>
      <c r="E16" s="25"/>
      <c r="F16" s="25">
        <f t="shared" si="0"/>
        <v>0</v>
      </c>
      <c r="G16" s="25"/>
      <c r="H16" s="25">
        <f t="shared" si="1"/>
        <v>0</v>
      </c>
    </row>
    <row r="17" spans="2:8" x14ac:dyDescent="0.4">
      <c r="B17" s="23"/>
      <c r="C17" s="23"/>
      <c r="D17" s="24" t="s">
        <v>25</v>
      </c>
      <c r="E17" s="25"/>
      <c r="F17" s="25">
        <f t="shared" si="0"/>
        <v>0</v>
      </c>
      <c r="G17" s="25"/>
      <c r="H17" s="25">
        <f t="shared" si="1"/>
        <v>0</v>
      </c>
    </row>
    <row r="18" spans="2:8" x14ac:dyDescent="0.4">
      <c r="B18" s="23"/>
      <c r="C18" s="23"/>
      <c r="D18" s="24" t="s">
        <v>26</v>
      </c>
      <c r="E18" s="25"/>
      <c r="F18" s="25">
        <f t="shared" si="0"/>
        <v>0</v>
      </c>
      <c r="G18" s="25"/>
      <c r="H18" s="25">
        <f t="shared" si="1"/>
        <v>0</v>
      </c>
    </row>
    <row r="19" spans="2:8" x14ac:dyDescent="0.4">
      <c r="B19" s="23"/>
      <c r="C19" s="23"/>
      <c r="D19" s="24" t="s">
        <v>27</v>
      </c>
      <c r="E19" s="25">
        <f>+E20+E21+E22+E23+E24+E25</f>
        <v>0</v>
      </c>
      <c r="F19" s="25">
        <f t="shared" si="0"/>
        <v>0</v>
      </c>
      <c r="G19" s="25">
        <f>+G20+G21+G22+G23+G24+G25</f>
        <v>0</v>
      </c>
      <c r="H19" s="25">
        <f t="shared" si="1"/>
        <v>0</v>
      </c>
    </row>
    <row r="20" spans="2:8" x14ac:dyDescent="0.4">
      <c r="B20" s="23"/>
      <c r="C20" s="23"/>
      <c r="D20" s="24" t="s">
        <v>18</v>
      </c>
      <c r="E20" s="25"/>
      <c r="F20" s="25">
        <f t="shared" si="0"/>
        <v>0</v>
      </c>
      <c r="G20" s="25"/>
      <c r="H20" s="25">
        <f t="shared" si="1"/>
        <v>0</v>
      </c>
    </row>
    <row r="21" spans="2:8" x14ac:dyDescent="0.4">
      <c r="B21" s="23"/>
      <c r="C21" s="23"/>
      <c r="D21" s="24" t="s">
        <v>22</v>
      </c>
      <c r="E21" s="25"/>
      <c r="F21" s="25">
        <f t="shared" si="0"/>
        <v>0</v>
      </c>
      <c r="G21" s="25"/>
      <c r="H21" s="25">
        <f t="shared" si="1"/>
        <v>0</v>
      </c>
    </row>
    <row r="22" spans="2:8" x14ac:dyDescent="0.4">
      <c r="B22" s="23"/>
      <c r="C22" s="23"/>
      <c r="D22" s="24" t="s">
        <v>23</v>
      </c>
      <c r="E22" s="25"/>
      <c r="F22" s="25">
        <f t="shared" si="0"/>
        <v>0</v>
      </c>
      <c r="G22" s="25"/>
      <c r="H22" s="25">
        <f t="shared" si="1"/>
        <v>0</v>
      </c>
    </row>
    <row r="23" spans="2:8" x14ac:dyDescent="0.4">
      <c r="B23" s="23"/>
      <c r="C23" s="23"/>
      <c r="D23" s="24" t="s">
        <v>24</v>
      </c>
      <c r="E23" s="25"/>
      <c r="F23" s="25">
        <f t="shared" si="0"/>
        <v>0</v>
      </c>
      <c r="G23" s="25"/>
      <c r="H23" s="25">
        <f t="shared" si="1"/>
        <v>0</v>
      </c>
    </row>
    <row r="24" spans="2:8" x14ac:dyDescent="0.4">
      <c r="B24" s="23"/>
      <c r="C24" s="23"/>
      <c r="D24" s="24" t="s">
        <v>25</v>
      </c>
      <c r="E24" s="25"/>
      <c r="F24" s="25">
        <f t="shared" si="0"/>
        <v>0</v>
      </c>
      <c r="G24" s="25"/>
      <c r="H24" s="25">
        <f t="shared" si="1"/>
        <v>0</v>
      </c>
    </row>
    <row r="25" spans="2:8" x14ac:dyDescent="0.4">
      <c r="B25" s="23"/>
      <c r="C25" s="23"/>
      <c r="D25" s="24" t="s">
        <v>26</v>
      </c>
      <c r="E25" s="25"/>
      <c r="F25" s="25">
        <f t="shared" si="0"/>
        <v>0</v>
      </c>
      <c r="G25" s="25"/>
      <c r="H25" s="25">
        <f t="shared" si="1"/>
        <v>0</v>
      </c>
    </row>
    <row r="26" spans="2:8" x14ac:dyDescent="0.4">
      <c r="B26" s="23"/>
      <c r="C26" s="23"/>
      <c r="D26" s="24" t="s">
        <v>28</v>
      </c>
      <c r="E26" s="25">
        <f>+E27+E28</f>
        <v>0</v>
      </c>
      <c r="F26" s="25">
        <f t="shared" si="0"/>
        <v>0</v>
      </c>
      <c r="G26" s="25">
        <f>+G27+G28</f>
        <v>0</v>
      </c>
      <c r="H26" s="25">
        <f t="shared" si="1"/>
        <v>0</v>
      </c>
    </row>
    <row r="27" spans="2:8" x14ac:dyDescent="0.4">
      <c r="B27" s="23"/>
      <c r="C27" s="23"/>
      <c r="D27" s="24" t="s">
        <v>29</v>
      </c>
      <c r="E27" s="25"/>
      <c r="F27" s="25">
        <f t="shared" si="0"/>
        <v>0</v>
      </c>
      <c r="G27" s="25"/>
      <c r="H27" s="25">
        <f t="shared" si="1"/>
        <v>0</v>
      </c>
    </row>
    <row r="28" spans="2:8" x14ac:dyDescent="0.4">
      <c r="B28" s="23"/>
      <c r="C28" s="23"/>
      <c r="D28" s="24" t="s">
        <v>30</v>
      </c>
      <c r="E28" s="25"/>
      <c r="F28" s="25">
        <f t="shared" si="0"/>
        <v>0</v>
      </c>
      <c r="G28" s="25"/>
      <c r="H28" s="25">
        <f t="shared" si="1"/>
        <v>0</v>
      </c>
    </row>
    <row r="29" spans="2:8" x14ac:dyDescent="0.4">
      <c r="B29" s="23"/>
      <c r="C29" s="23"/>
      <c r="D29" s="24" t="s">
        <v>31</v>
      </c>
      <c r="E29" s="25">
        <f>+E30+E31+E32</f>
        <v>0</v>
      </c>
      <c r="F29" s="25">
        <f t="shared" si="0"/>
        <v>0</v>
      </c>
      <c r="G29" s="25">
        <f>+G30+G31+G32</f>
        <v>0</v>
      </c>
      <c r="H29" s="25">
        <f t="shared" si="1"/>
        <v>0</v>
      </c>
    </row>
    <row r="30" spans="2:8" x14ac:dyDescent="0.4">
      <c r="B30" s="23"/>
      <c r="C30" s="23"/>
      <c r="D30" s="24" t="s">
        <v>32</v>
      </c>
      <c r="E30" s="25"/>
      <c r="F30" s="25">
        <f t="shared" si="0"/>
        <v>0</v>
      </c>
      <c r="G30" s="25"/>
      <c r="H30" s="25">
        <f t="shared" si="1"/>
        <v>0</v>
      </c>
    </row>
    <row r="31" spans="2:8" x14ac:dyDescent="0.4">
      <c r="B31" s="23"/>
      <c r="C31" s="23"/>
      <c r="D31" s="24" t="s">
        <v>33</v>
      </c>
      <c r="E31" s="25"/>
      <c r="F31" s="25">
        <f t="shared" si="0"/>
        <v>0</v>
      </c>
      <c r="G31" s="25"/>
      <c r="H31" s="25">
        <f t="shared" si="1"/>
        <v>0</v>
      </c>
    </row>
    <row r="32" spans="2:8" x14ac:dyDescent="0.4">
      <c r="B32" s="23"/>
      <c r="C32" s="23"/>
      <c r="D32" s="24" t="s">
        <v>34</v>
      </c>
      <c r="E32" s="25"/>
      <c r="F32" s="25">
        <f t="shared" si="0"/>
        <v>0</v>
      </c>
      <c r="G32" s="25"/>
      <c r="H32" s="25">
        <f t="shared" si="1"/>
        <v>0</v>
      </c>
    </row>
    <row r="33" spans="2:8" x14ac:dyDescent="0.4">
      <c r="B33" s="23"/>
      <c r="C33" s="23"/>
      <c r="D33" s="24" t="s">
        <v>35</v>
      </c>
      <c r="E33" s="25">
        <f>+E34+E35+E36+E37+E38+E39+E40+E41+E42+E43+E44+E45</f>
        <v>0</v>
      </c>
      <c r="F33" s="25">
        <f t="shared" si="0"/>
        <v>0</v>
      </c>
      <c r="G33" s="25">
        <f>+G34+G35+G36+G37+G38+G39+G40+G41+G42+G43+G44+G45</f>
        <v>0</v>
      </c>
      <c r="H33" s="25">
        <f t="shared" si="1"/>
        <v>0</v>
      </c>
    </row>
    <row r="34" spans="2:8" x14ac:dyDescent="0.4">
      <c r="B34" s="23"/>
      <c r="C34" s="23"/>
      <c r="D34" s="24" t="s">
        <v>36</v>
      </c>
      <c r="E34" s="25"/>
      <c r="F34" s="25">
        <f t="shared" si="0"/>
        <v>0</v>
      </c>
      <c r="G34" s="25"/>
      <c r="H34" s="25">
        <f t="shared" si="1"/>
        <v>0</v>
      </c>
    </row>
    <row r="35" spans="2:8" x14ac:dyDescent="0.4">
      <c r="B35" s="23"/>
      <c r="C35" s="23"/>
      <c r="D35" s="24" t="s">
        <v>37</v>
      </c>
      <c r="E35" s="25"/>
      <c r="F35" s="25">
        <f t="shared" si="0"/>
        <v>0</v>
      </c>
      <c r="G35" s="25"/>
      <c r="H35" s="25">
        <f t="shared" si="1"/>
        <v>0</v>
      </c>
    </row>
    <row r="36" spans="2:8" x14ac:dyDescent="0.4">
      <c r="B36" s="23"/>
      <c r="C36" s="23"/>
      <c r="D36" s="24" t="s">
        <v>38</v>
      </c>
      <c r="E36" s="25"/>
      <c r="F36" s="25">
        <f t="shared" si="0"/>
        <v>0</v>
      </c>
      <c r="G36" s="25"/>
      <c r="H36" s="25">
        <f t="shared" si="1"/>
        <v>0</v>
      </c>
    </row>
    <row r="37" spans="2:8" x14ac:dyDescent="0.4">
      <c r="B37" s="23"/>
      <c r="C37" s="23"/>
      <c r="D37" s="24" t="s">
        <v>39</v>
      </c>
      <c r="E37" s="25"/>
      <c r="F37" s="25">
        <f t="shared" si="0"/>
        <v>0</v>
      </c>
      <c r="G37" s="25"/>
      <c r="H37" s="25">
        <f t="shared" si="1"/>
        <v>0</v>
      </c>
    </row>
    <row r="38" spans="2:8" x14ac:dyDescent="0.4">
      <c r="B38" s="23"/>
      <c r="C38" s="23"/>
      <c r="D38" s="24" t="s">
        <v>40</v>
      </c>
      <c r="E38" s="25"/>
      <c r="F38" s="25">
        <f t="shared" si="0"/>
        <v>0</v>
      </c>
      <c r="G38" s="25"/>
      <c r="H38" s="25">
        <f t="shared" si="1"/>
        <v>0</v>
      </c>
    </row>
    <row r="39" spans="2:8" x14ac:dyDescent="0.4">
      <c r="B39" s="23"/>
      <c r="C39" s="23"/>
      <c r="D39" s="24" t="s">
        <v>41</v>
      </c>
      <c r="E39" s="25"/>
      <c r="F39" s="25">
        <f t="shared" si="0"/>
        <v>0</v>
      </c>
      <c r="G39" s="25"/>
      <c r="H39" s="25">
        <f t="shared" si="1"/>
        <v>0</v>
      </c>
    </row>
    <row r="40" spans="2:8" x14ac:dyDescent="0.4">
      <c r="B40" s="23"/>
      <c r="C40" s="23"/>
      <c r="D40" s="24" t="s">
        <v>42</v>
      </c>
      <c r="E40" s="25"/>
      <c r="F40" s="25">
        <f t="shared" si="0"/>
        <v>0</v>
      </c>
      <c r="G40" s="25"/>
      <c r="H40" s="25">
        <f t="shared" si="1"/>
        <v>0</v>
      </c>
    </row>
    <row r="41" spans="2:8" x14ac:dyDescent="0.4">
      <c r="B41" s="23"/>
      <c r="C41" s="23"/>
      <c r="D41" s="24" t="s">
        <v>43</v>
      </c>
      <c r="E41" s="25"/>
      <c r="F41" s="25">
        <f t="shared" si="0"/>
        <v>0</v>
      </c>
      <c r="G41" s="25"/>
      <c r="H41" s="25">
        <f t="shared" si="1"/>
        <v>0</v>
      </c>
    </row>
    <row r="42" spans="2:8" x14ac:dyDescent="0.4">
      <c r="B42" s="23"/>
      <c r="C42" s="23"/>
      <c r="D42" s="24" t="s">
        <v>44</v>
      </c>
      <c r="E42" s="25"/>
      <c r="F42" s="25">
        <f t="shared" si="0"/>
        <v>0</v>
      </c>
      <c r="G42" s="25"/>
      <c r="H42" s="25">
        <f t="shared" si="1"/>
        <v>0</v>
      </c>
    </row>
    <row r="43" spans="2:8" x14ac:dyDescent="0.4">
      <c r="B43" s="23"/>
      <c r="C43" s="23"/>
      <c r="D43" s="24" t="s">
        <v>45</v>
      </c>
      <c r="E43" s="25"/>
      <c r="F43" s="25">
        <f t="shared" si="0"/>
        <v>0</v>
      </c>
      <c r="G43" s="25"/>
      <c r="H43" s="25">
        <f t="shared" si="1"/>
        <v>0</v>
      </c>
    </row>
    <row r="44" spans="2:8" x14ac:dyDescent="0.4">
      <c r="B44" s="23"/>
      <c r="C44" s="23"/>
      <c r="D44" s="24" t="s">
        <v>46</v>
      </c>
      <c r="E44" s="25"/>
      <c r="F44" s="25">
        <f t="shared" si="0"/>
        <v>0</v>
      </c>
      <c r="G44" s="25"/>
      <c r="H44" s="25">
        <f t="shared" si="1"/>
        <v>0</v>
      </c>
    </row>
    <row r="45" spans="2:8" x14ac:dyDescent="0.4">
      <c r="B45" s="23"/>
      <c r="C45" s="23"/>
      <c r="D45" s="24" t="s">
        <v>47</v>
      </c>
      <c r="E45" s="25"/>
      <c r="F45" s="25">
        <f t="shared" si="0"/>
        <v>0</v>
      </c>
      <c r="G45" s="25"/>
      <c r="H45" s="25">
        <f t="shared" si="1"/>
        <v>0</v>
      </c>
    </row>
    <row r="46" spans="2:8" x14ac:dyDescent="0.4">
      <c r="B46" s="23"/>
      <c r="C46" s="23"/>
      <c r="D46" s="24" t="s">
        <v>48</v>
      </c>
      <c r="E46" s="25">
        <f>+E47+E48+E49+E50+E51+E52+E53+E54+E55</f>
        <v>0</v>
      </c>
      <c r="F46" s="25">
        <f t="shared" si="0"/>
        <v>0</v>
      </c>
      <c r="G46" s="25">
        <f>+G47+G48+G49+G50+G51+G52+G53+G54+G55</f>
        <v>0</v>
      </c>
      <c r="H46" s="25">
        <f t="shared" si="1"/>
        <v>0</v>
      </c>
    </row>
    <row r="47" spans="2:8" x14ac:dyDescent="0.4">
      <c r="B47" s="23"/>
      <c r="C47" s="23"/>
      <c r="D47" s="24" t="s">
        <v>49</v>
      </c>
      <c r="E47" s="25"/>
      <c r="F47" s="25">
        <f t="shared" si="0"/>
        <v>0</v>
      </c>
      <c r="G47" s="25"/>
      <c r="H47" s="25">
        <f t="shared" si="1"/>
        <v>0</v>
      </c>
    </row>
    <row r="48" spans="2:8" x14ac:dyDescent="0.4">
      <c r="B48" s="23"/>
      <c r="C48" s="23"/>
      <c r="D48" s="24" t="s">
        <v>50</v>
      </c>
      <c r="E48" s="25"/>
      <c r="F48" s="25">
        <f t="shared" si="0"/>
        <v>0</v>
      </c>
      <c r="G48" s="25"/>
      <c r="H48" s="25">
        <f t="shared" si="1"/>
        <v>0</v>
      </c>
    </row>
    <row r="49" spans="2:8" x14ac:dyDescent="0.4">
      <c r="B49" s="23"/>
      <c r="C49" s="23"/>
      <c r="D49" s="24" t="s">
        <v>51</v>
      </c>
      <c r="E49" s="25"/>
      <c r="F49" s="25">
        <f t="shared" si="0"/>
        <v>0</v>
      </c>
      <c r="G49" s="25"/>
      <c r="H49" s="25">
        <f t="shared" si="1"/>
        <v>0</v>
      </c>
    </row>
    <row r="50" spans="2:8" x14ac:dyDescent="0.4">
      <c r="B50" s="23"/>
      <c r="C50" s="23"/>
      <c r="D50" s="24" t="s">
        <v>52</v>
      </c>
      <c r="E50" s="25"/>
      <c r="F50" s="25">
        <f t="shared" si="0"/>
        <v>0</v>
      </c>
      <c r="G50" s="25"/>
      <c r="H50" s="25">
        <f t="shared" si="1"/>
        <v>0</v>
      </c>
    </row>
    <row r="51" spans="2:8" x14ac:dyDescent="0.4">
      <c r="B51" s="23"/>
      <c r="C51" s="23"/>
      <c r="D51" s="24" t="s">
        <v>53</v>
      </c>
      <c r="E51" s="25"/>
      <c r="F51" s="25">
        <f t="shared" si="0"/>
        <v>0</v>
      </c>
      <c r="G51" s="25"/>
      <c r="H51" s="25">
        <f t="shared" si="1"/>
        <v>0</v>
      </c>
    </row>
    <row r="52" spans="2:8" x14ac:dyDescent="0.4">
      <c r="B52" s="23"/>
      <c r="C52" s="23"/>
      <c r="D52" s="24" t="s">
        <v>54</v>
      </c>
      <c r="E52" s="25"/>
      <c r="F52" s="25">
        <f t="shared" si="0"/>
        <v>0</v>
      </c>
      <c r="G52" s="25"/>
      <c r="H52" s="25">
        <f t="shared" si="1"/>
        <v>0</v>
      </c>
    </row>
    <row r="53" spans="2:8" x14ac:dyDescent="0.4">
      <c r="B53" s="23"/>
      <c r="C53" s="23"/>
      <c r="D53" s="24" t="s">
        <v>55</v>
      </c>
      <c r="E53" s="25"/>
      <c r="F53" s="25">
        <f t="shared" si="0"/>
        <v>0</v>
      </c>
      <c r="G53" s="25"/>
      <c r="H53" s="25">
        <f t="shared" si="1"/>
        <v>0</v>
      </c>
    </row>
    <row r="54" spans="2:8" x14ac:dyDescent="0.4">
      <c r="B54" s="23"/>
      <c r="C54" s="23"/>
      <c r="D54" s="24" t="s">
        <v>56</v>
      </c>
      <c r="E54" s="25"/>
      <c r="F54" s="25">
        <f t="shared" si="0"/>
        <v>0</v>
      </c>
      <c r="G54" s="25"/>
      <c r="H54" s="25">
        <f t="shared" si="1"/>
        <v>0</v>
      </c>
    </row>
    <row r="55" spans="2:8" x14ac:dyDescent="0.4">
      <c r="B55" s="23"/>
      <c r="C55" s="23"/>
      <c r="D55" s="24" t="s">
        <v>57</v>
      </c>
      <c r="E55" s="25"/>
      <c r="F55" s="25">
        <f t="shared" si="0"/>
        <v>0</v>
      </c>
      <c r="G55" s="25"/>
      <c r="H55" s="25">
        <f t="shared" si="1"/>
        <v>0</v>
      </c>
    </row>
    <row r="56" spans="2:8" x14ac:dyDescent="0.4">
      <c r="B56" s="23"/>
      <c r="C56" s="23"/>
      <c r="D56" s="24" t="s">
        <v>58</v>
      </c>
      <c r="E56" s="25"/>
      <c r="F56" s="25">
        <f t="shared" si="0"/>
        <v>0</v>
      </c>
      <c r="G56" s="25"/>
      <c r="H56" s="25">
        <f t="shared" si="1"/>
        <v>0</v>
      </c>
    </row>
    <row r="57" spans="2:8" x14ac:dyDescent="0.4">
      <c r="B57" s="23"/>
      <c r="C57" s="23"/>
      <c r="D57" s="24" t="s">
        <v>59</v>
      </c>
      <c r="E57" s="25">
        <f>+E58</f>
        <v>38106093</v>
      </c>
      <c r="F57" s="25">
        <f t="shared" si="0"/>
        <v>38106093</v>
      </c>
      <c r="G57" s="25">
        <f>+G58</f>
        <v>0</v>
      </c>
      <c r="H57" s="25">
        <f t="shared" si="1"/>
        <v>38106093</v>
      </c>
    </row>
    <row r="58" spans="2:8" x14ac:dyDescent="0.4">
      <c r="B58" s="23"/>
      <c r="C58" s="23"/>
      <c r="D58" s="24" t="s">
        <v>60</v>
      </c>
      <c r="E58" s="25">
        <f>+E59+E60+E61+E62+E63+E64</f>
        <v>38106093</v>
      </c>
      <c r="F58" s="25">
        <f t="shared" si="0"/>
        <v>38106093</v>
      </c>
      <c r="G58" s="25">
        <f>+G59+G60+G61+G62+G63+G64</f>
        <v>0</v>
      </c>
      <c r="H58" s="25">
        <f t="shared" si="1"/>
        <v>38106093</v>
      </c>
    </row>
    <row r="59" spans="2:8" x14ac:dyDescent="0.4">
      <c r="B59" s="23"/>
      <c r="C59" s="23"/>
      <c r="D59" s="24" t="s">
        <v>61</v>
      </c>
      <c r="E59" s="25">
        <v>5142000</v>
      </c>
      <c r="F59" s="25">
        <f t="shared" si="0"/>
        <v>5142000</v>
      </c>
      <c r="G59" s="25"/>
      <c r="H59" s="25">
        <f t="shared" si="1"/>
        <v>5142000</v>
      </c>
    </row>
    <row r="60" spans="2:8" x14ac:dyDescent="0.4">
      <c r="B60" s="23"/>
      <c r="C60" s="23"/>
      <c r="D60" s="24" t="s">
        <v>47</v>
      </c>
      <c r="E60" s="25">
        <v>14679893</v>
      </c>
      <c r="F60" s="25">
        <f t="shared" si="0"/>
        <v>14679893</v>
      </c>
      <c r="G60" s="25"/>
      <c r="H60" s="25">
        <f t="shared" si="1"/>
        <v>14679893</v>
      </c>
    </row>
    <row r="61" spans="2:8" x14ac:dyDescent="0.4">
      <c r="B61" s="23"/>
      <c r="C61" s="23"/>
      <c r="D61" s="24" t="s">
        <v>49</v>
      </c>
      <c r="E61" s="25"/>
      <c r="F61" s="25">
        <f t="shared" si="0"/>
        <v>0</v>
      </c>
      <c r="G61" s="25"/>
      <c r="H61" s="25">
        <f t="shared" si="1"/>
        <v>0</v>
      </c>
    </row>
    <row r="62" spans="2:8" x14ac:dyDescent="0.4">
      <c r="B62" s="23"/>
      <c r="C62" s="23"/>
      <c r="D62" s="24" t="s">
        <v>50</v>
      </c>
      <c r="E62" s="25">
        <v>18284200</v>
      </c>
      <c r="F62" s="25">
        <f t="shared" si="0"/>
        <v>18284200</v>
      </c>
      <c r="G62" s="25"/>
      <c r="H62" s="25">
        <f t="shared" si="1"/>
        <v>18284200</v>
      </c>
    </row>
    <row r="63" spans="2:8" x14ac:dyDescent="0.4">
      <c r="B63" s="23"/>
      <c r="C63" s="23"/>
      <c r="D63" s="24" t="s">
        <v>51</v>
      </c>
      <c r="E63" s="25"/>
      <c r="F63" s="25">
        <f t="shared" si="0"/>
        <v>0</v>
      </c>
      <c r="G63" s="25"/>
      <c r="H63" s="25">
        <f t="shared" si="1"/>
        <v>0</v>
      </c>
    </row>
    <row r="64" spans="2:8" x14ac:dyDescent="0.4">
      <c r="B64" s="23"/>
      <c r="C64" s="23"/>
      <c r="D64" s="24" t="s">
        <v>57</v>
      </c>
      <c r="E64" s="25"/>
      <c r="F64" s="25">
        <f t="shared" si="0"/>
        <v>0</v>
      </c>
      <c r="G64" s="25"/>
      <c r="H64" s="25">
        <f t="shared" si="1"/>
        <v>0</v>
      </c>
    </row>
    <row r="65" spans="2:8" x14ac:dyDescent="0.4">
      <c r="B65" s="23"/>
      <c r="C65" s="23"/>
      <c r="D65" s="24" t="s">
        <v>62</v>
      </c>
      <c r="E65" s="25">
        <f>+E66+E67</f>
        <v>0</v>
      </c>
      <c r="F65" s="25">
        <f t="shared" si="0"/>
        <v>0</v>
      </c>
      <c r="G65" s="25">
        <f>+G66+G67</f>
        <v>0</v>
      </c>
      <c r="H65" s="25">
        <f t="shared" si="1"/>
        <v>0</v>
      </c>
    </row>
    <row r="66" spans="2:8" x14ac:dyDescent="0.4">
      <c r="B66" s="23"/>
      <c r="C66" s="23"/>
      <c r="D66" s="24" t="s">
        <v>63</v>
      </c>
      <c r="E66" s="25"/>
      <c r="F66" s="25">
        <f t="shared" si="0"/>
        <v>0</v>
      </c>
      <c r="G66" s="25"/>
      <c r="H66" s="25">
        <f t="shared" si="1"/>
        <v>0</v>
      </c>
    </row>
    <row r="67" spans="2:8" x14ac:dyDescent="0.4">
      <c r="B67" s="23"/>
      <c r="C67" s="23"/>
      <c r="D67" s="24" t="s">
        <v>64</v>
      </c>
      <c r="E67" s="25"/>
      <c r="F67" s="25">
        <f t="shared" si="0"/>
        <v>0</v>
      </c>
      <c r="G67" s="25"/>
      <c r="H67" s="25">
        <f t="shared" si="1"/>
        <v>0</v>
      </c>
    </row>
    <row r="68" spans="2:8" x14ac:dyDescent="0.4">
      <c r="B68" s="23"/>
      <c r="C68" s="23"/>
      <c r="D68" s="24" t="s">
        <v>65</v>
      </c>
      <c r="E68" s="25"/>
      <c r="F68" s="25">
        <f t="shared" si="0"/>
        <v>0</v>
      </c>
      <c r="G68" s="25"/>
      <c r="H68" s="25">
        <f t="shared" si="1"/>
        <v>0</v>
      </c>
    </row>
    <row r="69" spans="2:8" x14ac:dyDescent="0.4">
      <c r="B69" s="23"/>
      <c r="C69" s="23"/>
      <c r="D69" s="24" t="s">
        <v>66</v>
      </c>
      <c r="E69" s="25"/>
      <c r="F69" s="25">
        <f t="shared" si="0"/>
        <v>0</v>
      </c>
      <c r="G69" s="25"/>
      <c r="H69" s="25">
        <f t="shared" si="1"/>
        <v>0</v>
      </c>
    </row>
    <row r="70" spans="2:8" x14ac:dyDescent="0.4">
      <c r="B70" s="23"/>
      <c r="C70" s="23"/>
      <c r="D70" s="24" t="s">
        <v>67</v>
      </c>
      <c r="E70" s="25">
        <v>258</v>
      </c>
      <c r="F70" s="25">
        <f t="shared" si="0"/>
        <v>258</v>
      </c>
      <c r="G70" s="25"/>
      <c r="H70" s="25">
        <f t="shared" si="1"/>
        <v>258</v>
      </c>
    </row>
    <row r="71" spans="2:8" x14ac:dyDescent="0.4">
      <c r="B71" s="23"/>
      <c r="C71" s="23"/>
      <c r="D71" s="24" t="s">
        <v>68</v>
      </c>
      <c r="E71" s="25">
        <f>+E72+E73+E74+E76</f>
        <v>725</v>
      </c>
      <c r="F71" s="25">
        <f t="shared" si="0"/>
        <v>725</v>
      </c>
      <c r="G71" s="25">
        <f>+G72+G73+G74+G76</f>
        <v>0</v>
      </c>
      <c r="H71" s="25">
        <f t="shared" si="1"/>
        <v>725</v>
      </c>
    </row>
    <row r="72" spans="2:8" x14ac:dyDescent="0.4">
      <c r="B72" s="23"/>
      <c r="C72" s="23"/>
      <c r="D72" s="24" t="s">
        <v>69</v>
      </c>
      <c r="E72" s="25"/>
      <c r="F72" s="25">
        <f t="shared" ref="F72:F135" si="2">+E72</f>
        <v>0</v>
      </c>
      <c r="G72" s="25"/>
      <c r="H72" s="25">
        <f t="shared" ref="H72:H135" si="3">F72-ABS(G72)</f>
        <v>0</v>
      </c>
    </row>
    <row r="73" spans="2:8" x14ac:dyDescent="0.4">
      <c r="B73" s="23"/>
      <c r="C73" s="23"/>
      <c r="D73" s="24" t="s">
        <v>70</v>
      </c>
      <c r="E73" s="25"/>
      <c r="F73" s="25">
        <f t="shared" si="2"/>
        <v>0</v>
      </c>
      <c r="G73" s="25"/>
      <c r="H73" s="25">
        <f t="shared" si="3"/>
        <v>0</v>
      </c>
    </row>
    <row r="74" spans="2:8" x14ac:dyDescent="0.4">
      <c r="B74" s="23"/>
      <c r="C74" s="23"/>
      <c r="D74" s="24" t="s">
        <v>71</v>
      </c>
      <c r="E74" s="25">
        <f>+E75</f>
        <v>725</v>
      </c>
      <c r="F74" s="25">
        <f t="shared" si="2"/>
        <v>725</v>
      </c>
      <c r="G74" s="25">
        <f>+G75</f>
        <v>0</v>
      </c>
      <c r="H74" s="25">
        <f t="shared" si="3"/>
        <v>725</v>
      </c>
    </row>
    <row r="75" spans="2:8" x14ac:dyDescent="0.4">
      <c r="B75" s="23"/>
      <c r="C75" s="23"/>
      <c r="D75" s="24" t="s">
        <v>72</v>
      </c>
      <c r="E75" s="25">
        <v>725</v>
      </c>
      <c r="F75" s="25">
        <f t="shared" si="2"/>
        <v>725</v>
      </c>
      <c r="G75" s="25"/>
      <c r="H75" s="25">
        <f t="shared" si="3"/>
        <v>725</v>
      </c>
    </row>
    <row r="76" spans="2:8" x14ac:dyDescent="0.4">
      <c r="B76" s="23"/>
      <c r="C76" s="23"/>
      <c r="D76" s="24" t="s">
        <v>73</v>
      </c>
      <c r="E76" s="25"/>
      <c r="F76" s="25">
        <f t="shared" si="2"/>
        <v>0</v>
      </c>
      <c r="G76" s="25"/>
      <c r="H76" s="25">
        <f t="shared" si="3"/>
        <v>0</v>
      </c>
    </row>
    <row r="77" spans="2:8" x14ac:dyDescent="0.4">
      <c r="B77" s="23"/>
      <c r="C77" s="23"/>
      <c r="D77" s="24" t="s">
        <v>74</v>
      </c>
      <c r="E77" s="25"/>
      <c r="F77" s="25">
        <f t="shared" si="2"/>
        <v>0</v>
      </c>
      <c r="G77" s="25"/>
      <c r="H77" s="25">
        <f t="shared" si="3"/>
        <v>0</v>
      </c>
    </row>
    <row r="78" spans="2:8" x14ac:dyDescent="0.4">
      <c r="B78" s="23"/>
      <c r="C78" s="26"/>
      <c r="D78" s="27" t="s">
        <v>75</v>
      </c>
      <c r="E78" s="28">
        <f>+E7+E57+E65+E68+E69+E70+E71+E77</f>
        <v>38107076</v>
      </c>
      <c r="F78" s="28">
        <f t="shared" si="2"/>
        <v>38107076</v>
      </c>
      <c r="G78" s="28">
        <f>+G7+G57+G65+G68+G69+G70+G71+G77</f>
        <v>0</v>
      </c>
      <c r="H78" s="28">
        <f t="shared" si="3"/>
        <v>38107076</v>
      </c>
    </row>
    <row r="79" spans="2:8" x14ac:dyDescent="0.4">
      <c r="B79" s="23"/>
      <c r="C79" s="20" t="s">
        <v>76</v>
      </c>
      <c r="D79" s="24" t="s">
        <v>77</v>
      </c>
      <c r="E79" s="25">
        <f>+E80+E81+E82+E99+E100+E101+E102+E103</f>
        <v>21535653</v>
      </c>
      <c r="F79" s="25">
        <f t="shared" si="2"/>
        <v>21535653</v>
      </c>
      <c r="G79" s="25">
        <f>+G80+G81+G82+G99+G100+G101+G102+G103</f>
        <v>0</v>
      </c>
      <c r="H79" s="25">
        <f t="shared" si="3"/>
        <v>21535653</v>
      </c>
    </row>
    <row r="80" spans="2:8" x14ac:dyDescent="0.4">
      <c r="B80" s="23"/>
      <c r="C80" s="23"/>
      <c r="D80" s="24" t="s">
        <v>78</v>
      </c>
      <c r="E80" s="25"/>
      <c r="F80" s="25">
        <f t="shared" si="2"/>
        <v>0</v>
      </c>
      <c r="G80" s="25"/>
      <c r="H80" s="25">
        <f t="shared" si="3"/>
        <v>0</v>
      </c>
    </row>
    <row r="81" spans="2:8" x14ac:dyDescent="0.4">
      <c r="B81" s="23"/>
      <c r="C81" s="23"/>
      <c r="D81" s="24" t="s">
        <v>79</v>
      </c>
      <c r="E81" s="25"/>
      <c r="F81" s="25">
        <f t="shared" si="2"/>
        <v>0</v>
      </c>
      <c r="G81" s="25"/>
      <c r="H81" s="25">
        <f t="shared" si="3"/>
        <v>0</v>
      </c>
    </row>
    <row r="82" spans="2:8" x14ac:dyDescent="0.4">
      <c r="B82" s="23"/>
      <c r="C82" s="23"/>
      <c r="D82" s="24" t="s">
        <v>80</v>
      </c>
      <c r="E82" s="25">
        <f>+E83+E84+E85+E86+E87+E88+E89+E90+E91+E92+E93+E94+E95+E96+E97+E98</f>
        <v>12881394</v>
      </c>
      <c r="F82" s="25">
        <f t="shared" si="2"/>
        <v>12881394</v>
      </c>
      <c r="G82" s="25">
        <f>+G83+G84+G85+G86+G87+G88+G89+G90+G91+G92+G93+G94+G95+G96+G97+G98</f>
        <v>0</v>
      </c>
      <c r="H82" s="25">
        <f t="shared" si="3"/>
        <v>12881394</v>
      </c>
    </row>
    <row r="83" spans="2:8" x14ac:dyDescent="0.4">
      <c r="B83" s="23"/>
      <c r="C83" s="23"/>
      <c r="D83" s="24" t="s">
        <v>81</v>
      </c>
      <c r="E83" s="25">
        <v>9815040</v>
      </c>
      <c r="F83" s="25">
        <f t="shared" si="2"/>
        <v>9815040</v>
      </c>
      <c r="G83" s="25"/>
      <c r="H83" s="25">
        <f t="shared" si="3"/>
        <v>9815040</v>
      </c>
    </row>
    <row r="84" spans="2:8" x14ac:dyDescent="0.4">
      <c r="B84" s="23"/>
      <c r="C84" s="23"/>
      <c r="D84" s="24" t="s">
        <v>82</v>
      </c>
      <c r="E84" s="25">
        <v>660000</v>
      </c>
      <c r="F84" s="25">
        <f t="shared" si="2"/>
        <v>660000</v>
      </c>
      <c r="G84" s="25"/>
      <c r="H84" s="25">
        <f t="shared" si="3"/>
        <v>660000</v>
      </c>
    </row>
    <row r="85" spans="2:8" x14ac:dyDescent="0.4">
      <c r="B85" s="23"/>
      <c r="C85" s="23"/>
      <c r="D85" s="24" t="s">
        <v>83</v>
      </c>
      <c r="E85" s="25">
        <v>240000</v>
      </c>
      <c r="F85" s="25">
        <f t="shared" si="2"/>
        <v>240000</v>
      </c>
      <c r="G85" s="25"/>
      <c r="H85" s="25">
        <f t="shared" si="3"/>
        <v>240000</v>
      </c>
    </row>
    <row r="86" spans="2:8" x14ac:dyDescent="0.4">
      <c r="B86" s="23"/>
      <c r="C86" s="23"/>
      <c r="D86" s="24" t="s">
        <v>84</v>
      </c>
      <c r="E86" s="25">
        <v>252000</v>
      </c>
      <c r="F86" s="25">
        <f t="shared" si="2"/>
        <v>252000</v>
      </c>
      <c r="G86" s="25"/>
      <c r="H86" s="25">
        <f t="shared" si="3"/>
        <v>252000</v>
      </c>
    </row>
    <row r="87" spans="2:8" x14ac:dyDescent="0.4">
      <c r="B87" s="23"/>
      <c r="C87" s="23"/>
      <c r="D87" s="24" t="s">
        <v>85</v>
      </c>
      <c r="E87" s="25"/>
      <c r="F87" s="25">
        <f t="shared" si="2"/>
        <v>0</v>
      </c>
      <c r="G87" s="25"/>
      <c r="H87" s="25">
        <f t="shared" si="3"/>
        <v>0</v>
      </c>
    </row>
    <row r="88" spans="2:8" x14ac:dyDescent="0.4">
      <c r="B88" s="23"/>
      <c r="C88" s="23"/>
      <c r="D88" s="24" t="s">
        <v>86</v>
      </c>
      <c r="E88" s="25">
        <v>72000</v>
      </c>
      <c r="F88" s="25">
        <f t="shared" si="2"/>
        <v>72000</v>
      </c>
      <c r="G88" s="25"/>
      <c r="H88" s="25">
        <f t="shared" si="3"/>
        <v>72000</v>
      </c>
    </row>
    <row r="89" spans="2:8" x14ac:dyDescent="0.4">
      <c r="B89" s="23"/>
      <c r="C89" s="23"/>
      <c r="D89" s="24" t="s">
        <v>87</v>
      </c>
      <c r="E89" s="25"/>
      <c r="F89" s="25">
        <f t="shared" si="2"/>
        <v>0</v>
      </c>
      <c r="G89" s="25"/>
      <c r="H89" s="25">
        <f t="shared" si="3"/>
        <v>0</v>
      </c>
    </row>
    <row r="90" spans="2:8" x14ac:dyDescent="0.4">
      <c r="B90" s="23"/>
      <c r="C90" s="23"/>
      <c r="D90" s="24" t="s">
        <v>88</v>
      </c>
      <c r="E90" s="25"/>
      <c r="F90" s="25">
        <f t="shared" si="2"/>
        <v>0</v>
      </c>
      <c r="G90" s="25"/>
      <c r="H90" s="25">
        <f t="shared" si="3"/>
        <v>0</v>
      </c>
    </row>
    <row r="91" spans="2:8" x14ac:dyDescent="0.4">
      <c r="B91" s="23"/>
      <c r="C91" s="23"/>
      <c r="D91" s="24" t="s">
        <v>89</v>
      </c>
      <c r="E91" s="25">
        <v>523200</v>
      </c>
      <c r="F91" s="25">
        <f t="shared" si="2"/>
        <v>523200</v>
      </c>
      <c r="G91" s="25"/>
      <c r="H91" s="25">
        <f t="shared" si="3"/>
        <v>523200</v>
      </c>
    </row>
    <row r="92" spans="2:8" x14ac:dyDescent="0.4">
      <c r="B92" s="23"/>
      <c r="C92" s="23"/>
      <c r="D92" s="24" t="s">
        <v>90</v>
      </c>
      <c r="E92" s="25"/>
      <c r="F92" s="25">
        <f t="shared" si="2"/>
        <v>0</v>
      </c>
      <c r="G92" s="25"/>
      <c r="H92" s="25">
        <f t="shared" si="3"/>
        <v>0</v>
      </c>
    </row>
    <row r="93" spans="2:8" x14ac:dyDescent="0.4">
      <c r="B93" s="23"/>
      <c r="C93" s="23"/>
      <c r="D93" s="24" t="s">
        <v>91</v>
      </c>
      <c r="E93" s="25">
        <v>47200</v>
      </c>
      <c r="F93" s="25">
        <f t="shared" si="2"/>
        <v>47200</v>
      </c>
      <c r="G93" s="25"/>
      <c r="H93" s="25">
        <f t="shared" si="3"/>
        <v>47200</v>
      </c>
    </row>
    <row r="94" spans="2:8" x14ac:dyDescent="0.4">
      <c r="B94" s="23"/>
      <c r="C94" s="23"/>
      <c r="D94" s="24" t="s">
        <v>92</v>
      </c>
      <c r="E94" s="25"/>
      <c r="F94" s="25">
        <f t="shared" si="2"/>
        <v>0</v>
      </c>
      <c r="G94" s="25"/>
      <c r="H94" s="25">
        <f t="shared" si="3"/>
        <v>0</v>
      </c>
    </row>
    <row r="95" spans="2:8" x14ac:dyDescent="0.4">
      <c r="B95" s="23"/>
      <c r="C95" s="23"/>
      <c r="D95" s="24" t="s">
        <v>93</v>
      </c>
      <c r="E95" s="25">
        <v>553800</v>
      </c>
      <c r="F95" s="25">
        <f t="shared" si="2"/>
        <v>553800</v>
      </c>
      <c r="G95" s="25"/>
      <c r="H95" s="25">
        <f t="shared" si="3"/>
        <v>553800</v>
      </c>
    </row>
    <row r="96" spans="2:8" x14ac:dyDescent="0.4">
      <c r="B96" s="23"/>
      <c r="C96" s="23"/>
      <c r="D96" s="24" t="s">
        <v>94</v>
      </c>
      <c r="E96" s="25">
        <v>32700</v>
      </c>
      <c r="F96" s="25">
        <f t="shared" si="2"/>
        <v>32700</v>
      </c>
      <c r="G96" s="25"/>
      <c r="H96" s="25">
        <f t="shared" si="3"/>
        <v>32700</v>
      </c>
    </row>
    <row r="97" spans="2:8" x14ac:dyDescent="0.4">
      <c r="B97" s="23"/>
      <c r="C97" s="23"/>
      <c r="D97" s="24" t="s">
        <v>95</v>
      </c>
      <c r="E97" s="25">
        <v>421454</v>
      </c>
      <c r="F97" s="25">
        <f t="shared" si="2"/>
        <v>421454</v>
      </c>
      <c r="G97" s="25"/>
      <c r="H97" s="25">
        <f t="shared" si="3"/>
        <v>421454</v>
      </c>
    </row>
    <row r="98" spans="2:8" x14ac:dyDescent="0.4">
      <c r="B98" s="23"/>
      <c r="C98" s="23"/>
      <c r="D98" s="24" t="s">
        <v>96</v>
      </c>
      <c r="E98" s="25">
        <v>264000</v>
      </c>
      <c r="F98" s="25">
        <f t="shared" si="2"/>
        <v>264000</v>
      </c>
      <c r="G98" s="25"/>
      <c r="H98" s="25">
        <f t="shared" si="3"/>
        <v>264000</v>
      </c>
    </row>
    <row r="99" spans="2:8" x14ac:dyDescent="0.4">
      <c r="B99" s="23"/>
      <c r="C99" s="23"/>
      <c r="D99" s="24" t="s">
        <v>97</v>
      </c>
      <c r="E99" s="25">
        <v>2840286</v>
      </c>
      <c r="F99" s="25">
        <f t="shared" si="2"/>
        <v>2840286</v>
      </c>
      <c r="G99" s="25"/>
      <c r="H99" s="25">
        <f t="shared" si="3"/>
        <v>2840286</v>
      </c>
    </row>
    <row r="100" spans="2:8" x14ac:dyDescent="0.4">
      <c r="B100" s="23"/>
      <c r="C100" s="23"/>
      <c r="D100" s="24" t="s">
        <v>98</v>
      </c>
      <c r="E100" s="25">
        <v>3250926</v>
      </c>
      <c r="F100" s="25">
        <f t="shared" si="2"/>
        <v>3250926</v>
      </c>
      <c r="G100" s="25"/>
      <c r="H100" s="25">
        <f t="shared" si="3"/>
        <v>3250926</v>
      </c>
    </row>
    <row r="101" spans="2:8" x14ac:dyDescent="0.4">
      <c r="B101" s="23"/>
      <c r="C101" s="23"/>
      <c r="D101" s="24" t="s">
        <v>99</v>
      </c>
      <c r="E101" s="25"/>
      <c r="F101" s="25">
        <f t="shared" si="2"/>
        <v>0</v>
      </c>
      <c r="G101" s="25"/>
      <c r="H101" s="25">
        <f t="shared" si="3"/>
        <v>0</v>
      </c>
    </row>
    <row r="102" spans="2:8" x14ac:dyDescent="0.4">
      <c r="B102" s="23"/>
      <c r="C102" s="23"/>
      <c r="D102" s="24" t="s">
        <v>100</v>
      </c>
      <c r="E102" s="25"/>
      <c r="F102" s="25">
        <f t="shared" si="2"/>
        <v>0</v>
      </c>
      <c r="G102" s="25"/>
      <c r="H102" s="25">
        <f t="shared" si="3"/>
        <v>0</v>
      </c>
    </row>
    <row r="103" spans="2:8" x14ac:dyDescent="0.4">
      <c r="B103" s="23"/>
      <c r="C103" s="23"/>
      <c r="D103" s="24" t="s">
        <v>101</v>
      </c>
      <c r="E103" s="25">
        <f>+E104</f>
        <v>2563047</v>
      </c>
      <c r="F103" s="25">
        <f t="shared" si="2"/>
        <v>2563047</v>
      </c>
      <c r="G103" s="25">
        <f>+G104</f>
        <v>0</v>
      </c>
      <c r="H103" s="25">
        <f t="shared" si="3"/>
        <v>2563047</v>
      </c>
    </row>
    <row r="104" spans="2:8" x14ac:dyDescent="0.4">
      <c r="B104" s="23"/>
      <c r="C104" s="23"/>
      <c r="D104" s="24" t="s">
        <v>102</v>
      </c>
      <c r="E104" s="25">
        <v>2563047</v>
      </c>
      <c r="F104" s="25">
        <f t="shared" si="2"/>
        <v>2563047</v>
      </c>
      <c r="G104" s="25"/>
      <c r="H104" s="25">
        <f t="shared" si="3"/>
        <v>2563047</v>
      </c>
    </row>
    <row r="105" spans="2:8" x14ac:dyDescent="0.4">
      <c r="B105" s="23"/>
      <c r="C105" s="23"/>
      <c r="D105" s="24" t="s">
        <v>103</v>
      </c>
      <c r="E105" s="25">
        <f>+E106+E107+E108+E109+E110+E111+E112+E113+E114+E115+E116+E117+E118+E119+E120+E121+E122</f>
        <v>9916368</v>
      </c>
      <c r="F105" s="25">
        <f t="shared" si="2"/>
        <v>9916368</v>
      </c>
      <c r="G105" s="25">
        <f>+G106+G107+G108+G109+G110+G111+G112+G113+G114+G115+G116+G117+G118+G119+G120+G121+G122</f>
        <v>0</v>
      </c>
      <c r="H105" s="25">
        <f t="shared" si="3"/>
        <v>9916368</v>
      </c>
    </row>
    <row r="106" spans="2:8" x14ac:dyDescent="0.4">
      <c r="B106" s="23"/>
      <c r="C106" s="23"/>
      <c r="D106" s="24" t="s">
        <v>104</v>
      </c>
      <c r="E106" s="25">
        <v>4895787</v>
      </c>
      <c r="F106" s="25">
        <f t="shared" si="2"/>
        <v>4895787</v>
      </c>
      <c r="G106" s="25"/>
      <c r="H106" s="25">
        <f t="shared" si="3"/>
        <v>4895787</v>
      </c>
    </row>
    <row r="107" spans="2:8" x14ac:dyDescent="0.4">
      <c r="B107" s="23"/>
      <c r="C107" s="23"/>
      <c r="D107" s="24" t="s">
        <v>105</v>
      </c>
      <c r="E107" s="25"/>
      <c r="F107" s="25">
        <f t="shared" si="2"/>
        <v>0</v>
      </c>
      <c r="G107" s="25"/>
      <c r="H107" s="25">
        <f t="shared" si="3"/>
        <v>0</v>
      </c>
    </row>
    <row r="108" spans="2:8" x14ac:dyDescent="0.4">
      <c r="B108" s="23"/>
      <c r="C108" s="23"/>
      <c r="D108" s="24" t="s">
        <v>106</v>
      </c>
      <c r="E108" s="25"/>
      <c r="F108" s="25">
        <f t="shared" si="2"/>
        <v>0</v>
      </c>
      <c r="G108" s="25"/>
      <c r="H108" s="25">
        <f t="shared" si="3"/>
        <v>0</v>
      </c>
    </row>
    <row r="109" spans="2:8" x14ac:dyDescent="0.4">
      <c r="B109" s="23"/>
      <c r="C109" s="23"/>
      <c r="D109" s="24" t="s">
        <v>107</v>
      </c>
      <c r="E109" s="25">
        <v>18700</v>
      </c>
      <c r="F109" s="25">
        <f t="shared" si="2"/>
        <v>18700</v>
      </c>
      <c r="G109" s="25"/>
      <c r="H109" s="25">
        <f t="shared" si="3"/>
        <v>18700</v>
      </c>
    </row>
    <row r="110" spans="2:8" x14ac:dyDescent="0.4">
      <c r="B110" s="23"/>
      <c r="C110" s="23"/>
      <c r="D110" s="24" t="s">
        <v>108</v>
      </c>
      <c r="E110" s="25"/>
      <c r="F110" s="25">
        <f t="shared" si="2"/>
        <v>0</v>
      </c>
      <c r="G110" s="25"/>
      <c r="H110" s="25">
        <f t="shared" si="3"/>
        <v>0</v>
      </c>
    </row>
    <row r="111" spans="2:8" x14ac:dyDescent="0.4">
      <c r="B111" s="23"/>
      <c r="C111" s="23"/>
      <c r="D111" s="24" t="s">
        <v>109</v>
      </c>
      <c r="E111" s="25"/>
      <c r="F111" s="25">
        <f t="shared" si="2"/>
        <v>0</v>
      </c>
      <c r="G111" s="25"/>
      <c r="H111" s="25">
        <f t="shared" si="3"/>
        <v>0</v>
      </c>
    </row>
    <row r="112" spans="2:8" x14ac:dyDescent="0.4">
      <c r="B112" s="23"/>
      <c r="C112" s="23"/>
      <c r="D112" s="24" t="s">
        <v>110</v>
      </c>
      <c r="E112" s="25">
        <v>278043</v>
      </c>
      <c r="F112" s="25">
        <f t="shared" si="2"/>
        <v>278043</v>
      </c>
      <c r="G112" s="25"/>
      <c r="H112" s="25">
        <f t="shared" si="3"/>
        <v>278043</v>
      </c>
    </row>
    <row r="113" spans="2:8" x14ac:dyDescent="0.4">
      <c r="B113" s="23"/>
      <c r="C113" s="23"/>
      <c r="D113" s="24" t="s">
        <v>111</v>
      </c>
      <c r="E113" s="25"/>
      <c r="F113" s="25">
        <f t="shared" si="2"/>
        <v>0</v>
      </c>
      <c r="G113" s="25"/>
      <c r="H113" s="25">
        <f t="shared" si="3"/>
        <v>0</v>
      </c>
    </row>
    <row r="114" spans="2:8" x14ac:dyDescent="0.4">
      <c r="B114" s="23"/>
      <c r="C114" s="23"/>
      <c r="D114" s="24" t="s">
        <v>112</v>
      </c>
      <c r="E114" s="25"/>
      <c r="F114" s="25">
        <f t="shared" si="2"/>
        <v>0</v>
      </c>
      <c r="G114" s="25"/>
      <c r="H114" s="25">
        <f t="shared" si="3"/>
        <v>0</v>
      </c>
    </row>
    <row r="115" spans="2:8" x14ac:dyDescent="0.4">
      <c r="B115" s="23"/>
      <c r="C115" s="23"/>
      <c r="D115" s="24" t="s">
        <v>113</v>
      </c>
      <c r="E115" s="25">
        <v>2634000</v>
      </c>
      <c r="F115" s="25">
        <f t="shared" si="2"/>
        <v>2634000</v>
      </c>
      <c r="G115" s="25"/>
      <c r="H115" s="25">
        <f t="shared" si="3"/>
        <v>2634000</v>
      </c>
    </row>
    <row r="116" spans="2:8" x14ac:dyDescent="0.4">
      <c r="B116" s="23"/>
      <c r="C116" s="23"/>
      <c r="D116" s="24" t="s">
        <v>114</v>
      </c>
      <c r="E116" s="25">
        <v>879000</v>
      </c>
      <c r="F116" s="25">
        <f t="shared" si="2"/>
        <v>879000</v>
      </c>
      <c r="G116" s="25"/>
      <c r="H116" s="25">
        <f t="shared" si="3"/>
        <v>879000</v>
      </c>
    </row>
    <row r="117" spans="2:8" x14ac:dyDescent="0.4">
      <c r="B117" s="23"/>
      <c r="C117" s="23"/>
      <c r="D117" s="24" t="s">
        <v>115</v>
      </c>
      <c r="E117" s="25">
        <v>453617</v>
      </c>
      <c r="F117" s="25">
        <f t="shared" si="2"/>
        <v>453617</v>
      </c>
      <c r="G117" s="25"/>
      <c r="H117" s="25">
        <f t="shared" si="3"/>
        <v>453617</v>
      </c>
    </row>
    <row r="118" spans="2:8" x14ac:dyDescent="0.4">
      <c r="B118" s="23"/>
      <c r="C118" s="23"/>
      <c r="D118" s="24" t="s">
        <v>116</v>
      </c>
      <c r="E118" s="25">
        <v>489586</v>
      </c>
      <c r="F118" s="25">
        <f t="shared" si="2"/>
        <v>489586</v>
      </c>
      <c r="G118" s="25"/>
      <c r="H118" s="25">
        <f t="shared" si="3"/>
        <v>489586</v>
      </c>
    </row>
    <row r="119" spans="2:8" x14ac:dyDescent="0.4">
      <c r="B119" s="23"/>
      <c r="C119" s="23"/>
      <c r="D119" s="24" t="s">
        <v>117</v>
      </c>
      <c r="E119" s="25">
        <v>164796</v>
      </c>
      <c r="F119" s="25">
        <f t="shared" si="2"/>
        <v>164796</v>
      </c>
      <c r="G119" s="25"/>
      <c r="H119" s="25">
        <f t="shared" si="3"/>
        <v>164796</v>
      </c>
    </row>
    <row r="120" spans="2:8" x14ac:dyDescent="0.4">
      <c r="B120" s="23"/>
      <c r="C120" s="23"/>
      <c r="D120" s="24" t="s">
        <v>118</v>
      </c>
      <c r="E120" s="25">
        <v>102839</v>
      </c>
      <c r="F120" s="25">
        <f t="shared" si="2"/>
        <v>102839</v>
      </c>
      <c r="G120" s="25"/>
      <c r="H120" s="25">
        <f t="shared" si="3"/>
        <v>102839</v>
      </c>
    </row>
    <row r="121" spans="2:8" x14ac:dyDescent="0.4">
      <c r="B121" s="23"/>
      <c r="C121" s="23"/>
      <c r="D121" s="24" t="s">
        <v>119</v>
      </c>
      <c r="E121" s="25"/>
      <c r="F121" s="25">
        <f t="shared" si="2"/>
        <v>0</v>
      </c>
      <c r="G121" s="25"/>
      <c r="H121" s="25">
        <f t="shared" si="3"/>
        <v>0</v>
      </c>
    </row>
    <row r="122" spans="2:8" x14ac:dyDescent="0.4">
      <c r="B122" s="23"/>
      <c r="C122" s="23"/>
      <c r="D122" s="24" t="s">
        <v>120</v>
      </c>
      <c r="E122" s="25"/>
      <c r="F122" s="25">
        <f t="shared" si="2"/>
        <v>0</v>
      </c>
      <c r="G122" s="25"/>
      <c r="H122" s="25">
        <f t="shared" si="3"/>
        <v>0</v>
      </c>
    </row>
    <row r="123" spans="2:8" x14ac:dyDescent="0.4">
      <c r="B123" s="23"/>
      <c r="C123" s="23"/>
      <c r="D123" s="24" t="s">
        <v>121</v>
      </c>
      <c r="E123" s="25">
        <f>+E124+E125+E126+E127+E128+E129+E130+E131+E132+E133+E134+E135+E136+E137+E138+E139+E140+E141+E142+E143</f>
        <v>2520783</v>
      </c>
      <c r="F123" s="25">
        <f t="shared" si="2"/>
        <v>2520783</v>
      </c>
      <c r="G123" s="25">
        <f>+G124+G125+G126+G127+G128+G129+G130+G131+G132+G133+G134+G135+G136+G137+G138+G139+G140+G141+G142+G143</f>
        <v>0</v>
      </c>
      <c r="H123" s="25">
        <f t="shared" si="3"/>
        <v>2520783</v>
      </c>
    </row>
    <row r="124" spans="2:8" x14ac:dyDescent="0.4">
      <c r="B124" s="23"/>
      <c r="C124" s="23"/>
      <c r="D124" s="24" t="s">
        <v>122</v>
      </c>
      <c r="E124" s="25">
        <v>87780</v>
      </c>
      <c r="F124" s="25">
        <f t="shared" si="2"/>
        <v>87780</v>
      </c>
      <c r="G124" s="25"/>
      <c r="H124" s="25">
        <f t="shared" si="3"/>
        <v>87780</v>
      </c>
    </row>
    <row r="125" spans="2:8" x14ac:dyDescent="0.4">
      <c r="B125" s="23"/>
      <c r="C125" s="23"/>
      <c r="D125" s="24" t="s">
        <v>123</v>
      </c>
      <c r="E125" s="25"/>
      <c r="F125" s="25">
        <f t="shared" si="2"/>
        <v>0</v>
      </c>
      <c r="G125" s="25"/>
      <c r="H125" s="25">
        <f t="shared" si="3"/>
        <v>0</v>
      </c>
    </row>
    <row r="126" spans="2:8" x14ac:dyDescent="0.4">
      <c r="B126" s="23"/>
      <c r="C126" s="23"/>
      <c r="D126" s="24" t="s">
        <v>124</v>
      </c>
      <c r="E126" s="25"/>
      <c r="F126" s="25">
        <f t="shared" si="2"/>
        <v>0</v>
      </c>
      <c r="G126" s="25"/>
      <c r="H126" s="25">
        <f t="shared" si="3"/>
        <v>0</v>
      </c>
    </row>
    <row r="127" spans="2:8" x14ac:dyDescent="0.4">
      <c r="B127" s="23"/>
      <c r="C127" s="23"/>
      <c r="D127" s="24" t="s">
        <v>125</v>
      </c>
      <c r="E127" s="25">
        <v>233249</v>
      </c>
      <c r="F127" s="25">
        <f t="shared" si="2"/>
        <v>233249</v>
      </c>
      <c r="G127" s="25"/>
      <c r="H127" s="25">
        <f t="shared" si="3"/>
        <v>233249</v>
      </c>
    </row>
    <row r="128" spans="2:8" x14ac:dyDescent="0.4">
      <c r="B128" s="23"/>
      <c r="C128" s="23"/>
      <c r="D128" s="24" t="s">
        <v>126</v>
      </c>
      <c r="E128" s="25">
        <v>135816</v>
      </c>
      <c r="F128" s="25">
        <f t="shared" si="2"/>
        <v>135816</v>
      </c>
      <c r="G128" s="25"/>
      <c r="H128" s="25">
        <f t="shared" si="3"/>
        <v>135816</v>
      </c>
    </row>
    <row r="129" spans="2:8" x14ac:dyDescent="0.4">
      <c r="B129" s="23"/>
      <c r="C129" s="23"/>
      <c r="D129" s="24" t="s">
        <v>127</v>
      </c>
      <c r="E129" s="25">
        <v>41000</v>
      </c>
      <c r="F129" s="25">
        <f t="shared" si="2"/>
        <v>41000</v>
      </c>
      <c r="G129" s="25"/>
      <c r="H129" s="25">
        <f t="shared" si="3"/>
        <v>41000</v>
      </c>
    </row>
    <row r="130" spans="2:8" x14ac:dyDescent="0.4">
      <c r="B130" s="23"/>
      <c r="C130" s="23"/>
      <c r="D130" s="24" t="s">
        <v>128</v>
      </c>
      <c r="E130" s="25">
        <v>272610</v>
      </c>
      <c r="F130" s="25">
        <f t="shared" si="2"/>
        <v>272610</v>
      </c>
      <c r="G130" s="25"/>
      <c r="H130" s="25">
        <f t="shared" si="3"/>
        <v>272610</v>
      </c>
    </row>
    <row r="131" spans="2:8" x14ac:dyDescent="0.4">
      <c r="B131" s="23"/>
      <c r="C131" s="23"/>
      <c r="D131" s="24" t="s">
        <v>129</v>
      </c>
      <c r="E131" s="25">
        <v>243814</v>
      </c>
      <c r="F131" s="25">
        <f t="shared" si="2"/>
        <v>243814</v>
      </c>
      <c r="G131" s="25"/>
      <c r="H131" s="25">
        <f t="shared" si="3"/>
        <v>243814</v>
      </c>
    </row>
    <row r="132" spans="2:8" x14ac:dyDescent="0.4">
      <c r="B132" s="23"/>
      <c r="C132" s="23"/>
      <c r="D132" s="24" t="s">
        <v>130</v>
      </c>
      <c r="E132" s="25"/>
      <c r="F132" s="25">
        <f t="shared" si="2"/>
        <v>0</v>
      </c>
      <c r="G132" s="25"/>
      <c r="H132" s="25">
        <f t="shared" si="3"/>
        <v>0</v>
      </c>
    </row>
    <row r="133" spans="2:8" x14ac:dyDescent="0.4">
      <c r="B133" s="23"/>
      <c r="C133" s="23"/>
      <c r="D133" s="24" t="s">
        <v>131</v>
      </c>
      <c r="E133" s="25"/>
      <c r="F133" s="25">
        <f t="shared" si="2"/>
        <v>0</v>
      </c>
      <c r="G133" s="25"/>
      <c r="H133" s="25">
        <f t="shared" si="3"/>
        <v>0</v>
      </c>
    </row>
    <row r="134" spans="2:8" x14ac:dyDescent="0.4">
      <c r="B134" s="23"/>
      <c r="C134" s="23"/>
      <c r="D134" s="24" t="s">
        <v>132</v>
      </c>
      <c r="E134" s="25">
        <v>280000</v>
      </c>
      <c r="F134" s="25">
        <f t="shared" si="2"/>
        <v>280000</v>
      </c>
      <c r="G134" s="25"/>
      <c r="H134" s="25">
        <f t="shared" si="3"/>
        <v>280000</v>
      </c>
    </row>
    <row r="135" spans="2:8" x14ac:dyDescent="0.4">
      <c r="B135" s="23"/>
      <c r="C135" s="23"/>
      <c r="D135" s="24" t="s">
        <v>133</v>
      </c>
      <c r="E135" s="25">
        <v>203250</v>
      </c>
      <c r="F135" s="25">
        <f t="shared" si="2"/>
        <v>203250</v>
      </c>
      <c r="G135" s="25"/>
      <c r="H135" s="25">
        <f t="shared" si="3"/>
        <v>203250</v>
      </c>
    </row>
    <row r="136" spans="2:8" x14ac:dyDescent="0.4">
      <c r="B136" s="23"/>
      <c r="C136" s="23"/>
      <c r="D136" s="24" t="s">
        <v>116</v>
      </c>
      <c r="E136" s="25"/>
      <c r="F136" s="25">
        <f t="shared" ref="F136:F199" si="4">+E136</f>
        <v>0</v>
      </c>
      <c r="G136" s="25"/>
      <c r="H136" s="25">
        <f t="shared" ref="H136:H199" si="5">F136-ABS(G136)</f>
        <v>0</v>
      </c>
    </row>
    <row r="137" spans="2:8" x14ac:dyDescent="0.4">
      <c r="B137" s="23"/>
      <c r="C137" s="23"/>
      <c r="D137" s="24" t="s">
        <v>117</v>
      </c>
      <c r="E137" s="25"/>
      <c r="F137" s="25">
        <f t="shared" si="4"/>
        <v>0</v>
      </c>
      <c r="G137" s="25"/>
      <c r="H137" s="25">
        <f t="shared" si="5"/>
        <v>0</v>
      </c>
    </row>
    <row r="138" spans="2:8" x14ac:dyDescent="0.4">
      <c r="B138" s="23"/>
      <c r="C138" s="23"/>
      <c r="D138" s="24" t="s">
        <v>134</v>
      </c>
      <c r="E138" s="25">
        <v>14000</v>
      </c>
      <c r="F138" s="25">
        <f t="shared" si="4"/>
        <v>14000</v>
      </c>
      <c r="G138" s="25"/>
      <c r="H138" s="25">
        <f t="shared" si="5"/>
        <v>14000</v>
      </c>
    </row>
    <row r="139" spans="2:8" x14ac:dyDescent="0.4">
      <c r="B139" s="23"/>
      <c r="C139" s="23"/>
      <c r="D139" s="24" t="s">
        <v>135</v>
      </c>
      <c r="E139" s="25">
        <v>25600</v>
      </c>
      <c r="F139" s="25">
        <f t="shared" si="4"/>
        <v>25600</v>
      </c>
      <c r="G139" s="25"/>
      <c r="H139" s="25">
        <f t="shared" si="5"/>
        <v>25600</v>
      </c>
    </row>
    <row r="140" spans="2:8" x14ac:dyDescent="0.4">
      <c r="B140" s="23"/>
      <c r="C140" s="23"/>
      <c r="D140" s="24" t="s">
        <v>136</v>
      </c>
      <c r="E140" s="25">
        <v>870780</v>
      </c>
      <c r="F140" s="25">
        <f t="shared" si="4"/>
        <v>870780</v>
      </c>
      <c r="G140" s="25"/>
      <c r="H140" s="25">
        <f t="shared" si="5"/>
        <v>870780</v>
      </c>
    </row>
    <row r="141" spans="2:8" x14ac:dyDescent="0.4">
      <c r="B141" s="23"/>
      <c r="C141" s="23"/>
      <c r="D141" s="24" t="s">
        <v>137</v>
      </c>
      <c r="E141" s="25"/>
      <c r="F141" s="25">
        <f t="shared" si="4"/>
        <v>0</v>
      </c>
      <c r="G141" s="25"/>
      <c r="H141" s="25">
        <f t="shared" si="5"/>
        <v>0</v>
      </c>
    </row>
    <row r="142" spans="2:8" x14ac:dyDescent="0.4">
      <c r="B142" s="23"/>
      <c r="C142" s="23"/>
      <c r="D142" s="24" t="s">
        <v>138</v>
      </c>
      <c r="E142" s="25">
        <v>87800</v>
      </c>
      <c r="F142" s="25">
        <f t="shared" si="4"/>
        <v>87800</v>
      </c>
      <c r="G142" s="25"/>
      <c r="H142" s="25">
        <f t="shared" si="5"/>
        <v>87800</v>
      </c>
    </row>
    <row r="143" spans="2:8" x14ac:dyDescent="0.4">
      <c r="B143" s="23"/>
      <c r="C143" s="23"/>
      <c r="D143" s="24" t="s">
        <v>120</v>
      </c>
      <c r="E143" s="25">
        <f>+E144</f>
        <v>25084</v>
      </c>
      <c r="F143" s="25">
        <f t="shared" si="4"/>
        <v>25084</v>
      </c>
      <c r="G143" s="25">
        <f>+G144</f>
        <v>0</v>
      </c>
      <c r="H143" s="25">
        <f t="shared" si="5"/>
        <v>25084</v>
      </c>
    </row>
    <row r="144" spans="2:8" x14ac:dyDescent="0.4">
      <c r="B144" s="23"/>
      <c r="C144" s="23"/>
      <c r="D144" s="24" t="s">
        <v>139</v>
      </c>
      <c r="E144" s="25">
        <v>25084</v>
      </c>
      <c r="F144" s="25">
        <f t="shared" si="4"/>
        <v>25084</v>
      </c>
      <c r="G144" s="25"/>
      <c r="H144" s="25">
        <f t="shared" si="5"/>
        <v>25084</v>
      </c>
    </row>
    <row r="145" spans="2:8" x14ac:dyDescent="0.4">
      <c r="B145" s="23"/>
      <c r="C145" s="23"/>
      <c r="D145" s="24" t="s">
        <v>140</v>
      </c>
      <c r="E145" s="25"/>
      <c r="F145" s="25">
        <f t="shared" si="4"/>
        <v>0</v>
      </c>
      <c r="G145" s="25"/>
      <c r="H145" s="25">
        <f t="shared" si="5"/>
        <v>0</v>
      </c>
    </row>
    <row r="146" spans="2:8" x14ac:dyDescent="0.4">
      <c r="B146" s="23"/>
      <c r="C146" s="23"/>
      <c r="D146" s="24" t="s">
        <v>141</v>
      </c>
      <c r="E146" s="25"/>
      <c r="F146" s="25">
        <f t="shared" si="4"/>
        <v>0</v>
      </c>
      <c r="G146" s="25"/>
      <c r="H146" s="25">
        <f t="shared" si="5"/>
        <v>0</v>
      </c>
    </row>
    <row r="147" spans="2:8" x14ac:dyDescent="0.4">
      <c r="B147" s="23"/>
      <c r="C147" s="23"/>
      <c r="D147" s="24" t="s">
        <v>142</v>
      </c>
      <c r="E147" s="25">
        <f>+E148+E149+E151+E152</f>
        <v>0</v>
      </c>
      <c r="F147" s="25">
        <f t="shared" si="4"/>
        <v>0</v>
      </c>
      <c r="G147" s="25">
        <f>+G148+G149+G151+G152</f>
        <v>0</v>
      </c>
      <c r="H147" s="25">
        <f t="shared" si="5"/>
        <v>0</v>
      </c>
    </row>
    <row r="148" spans="2:8" x14ac:dyDescent="0.4">
      <c r="B148" s="23"/>
      <c r="C148" s="23"/>
      <c r="D148" s="24" t="s">
        <v>143</v>
      </c>
      <c r="E148" s="25"/>
      <c r="F148" s="25">
        <f t="shared" si="4"/>
        <v>0</v>
      </c>
      <c r="G148" s="25"/>
      <c r="H148" s="25">
        <f t="shared" si="5"/>
        <v>0</v>
      </c>
    </row>
    <row r="149" spans="2:8" x14ac:dyDescent="0.4">
      <c r="B149" s="23"/>
      <c r="C149" s="23"/>
      <c r="D149" s="24" t="s">
        <v>120</v>
      </c>
      <c r="E149" s="25">
        <f>+E150</f>
        <v>0</v>
      </c>
      <c r="F149" s="25">
        <f t="shared" si="4"/>
        <v>0</v>
      </c>
      <c r="G149" s="25">
        <f>+G150</f>
        <v>0</v>
      </c>
      <c r="H149" s="25">
        <f t="shared" si="5"/>
        <v>0</v>
      </c>
    </row>
    <row r="150" spans="2:8" x14ac:dyDescent="0.4">
      <c r="B150" s="23"/>
      <c r="C150" s="23"/>
      <c r="D150" s="24" t="s">
        <v>139</v>
      </c>
      <c r="E150" s="25"/>
      <c r="F150" s="25">
        <f t="shared" si="4"/>
        <v>0</v>
      </c>
      <c r="G150" s="25"/>
      <c r="H150" s="25">
        <f t="shared" si="5"/>
        <v>0</v>
      </c>
    </row>
    <row r="151" spans="2:8" x14ac:dyDescent="0.4">
      <c r="B151" s="23"/>
      <c r="C151" s="23"/>
      <c r="D151" s="24" t="s">
        <v>144</v>
      </c>
      <c r="E151" s="25"/>
      <c r="F151" s="25">
        <f t="shared" si="4"/>
        <v>0</v>
      </c>
      <c r="G151" s="25"/>
      <c r="H151" s="25">
        <f t="shared" si="5"/>
        <v>0</v>
      </c>
    </row>
    <row r="152" spans="2:8" x14ac:dyDescent="0.4">
      <c r="B152" s="23"/>
      <c r="C152" s="23"/>
      <c r="D152" s="24" t="s">
        <v>145</v>
      </c>
      <c r="E152" s="25"/>
      <c r="F152" s="25">
        <f t="shared" si="4"/>
        <v>0</v>
      </c>
      <c r="G152" s="25"/>
      <c r="H152" s="25">
        <f t="shared" si="5"/>
        <v>0</v>
      </c>
    </row>
    <row r="153" spans="2:8" x14ac:dyDescent="0.4">
      <c r="B153" s="23"/>
      <c r="C153" s="23"/>
      <c r="D153" s="24" t="s">
        <v>146</v>
      </c>
      <c r="E153" s="25">
        <f>+E154+E156+E157</f>
        <v>0</v>
      </c>
      <c r="F153" s="25">
        <f t="shared" si="4"/>
        <v>0</v>
      </c>
      <c r="G153" s="25">
        <f>+G154+G156+G157</f>
        <v>0</v>
      </c>
      <c r="H153" s="25">
        <f t="shared" si="5"/>
        <v>0</v>
      </c>
    </row>
    <row r="154" spans="2:8" x14ac:dyDescent="0.4">
      <c r="B154" s="23"/>
      <c r="C154" s="23"/>
      <c r="D154" s="24" t="s">
        <v>147</v>
      </c>
      <c r="E154" s="25">
        <f>+E155</f>
        <v>0</v>
      </c>
      <c r="F154" s="25">
        <f t="shared" si="4"/>
        <v>0</v>
      </c>
      <c r="G154" s="25">
        <f>+G155</f>
        <v>0</v>
      </c>
      <c r="H154" s="25">
        <f t="shared" si="5"/>
        <v>0</v>
      </c>
    </row>
    <row r="155" spans="2:8" x14ac:dyDescent="0.4">
      <c r="B155" s="23"/>
      <c r="C155" s="23"/>
      <c r="D155" s="24" t="s">
        <v>148</v>
      </c>
      <c r="E155" s="25"/>
      <c r="F155" s="25">
        <f t="shared" si="4"/>
        <v>0</v>
      </c>
      <c r="G155" s="25"/>
      <c r="H155" s="25">
        <f t="shared" si="5"/>
        <v>0</v>
      </c>
    </row>
    <row r="156" spans="2:8" x14ac:dyDescent="0.4">
      <c r="B156" s="23"/>
      <c r="C156" s="23"/>
      <c r="D156" s="24" t="s">
        <v>149</v>
      </c>
      <c r="E156" s="25"/>
      <c r="F156" s="25">
        <f t="shared" si="4"/>
        <v>0</v>
      </c>
      <c r="G156" s="25"/>
      <c r="H156" s="25">
        <f t="shared" si="5"/>
        <v>0</v>
      </c>
    </row>
    <row r="157" spans="2:8" x14ac:dyDescent="0.4">
      <c r="B157" s="23"/>
      <c r="C157" s="23"/>
      <c r="D157" s="24" t="s">
        <v>150</v>
      </c>
      <c r="E157" s="25"/>
      <c r="F157" s="25">
        <f t="shared" si="4"/>
        <v>0</v>
      </c>
      <c r="G157" s="25"/>
      <c r="H157" s="25">
        <f t="shared" si="5"/>
        <v>0</v>
      </c>
    </row>
    <row r="158" spans="2:8" x14ac:dyDescent="0.4">
      <c r="B158" s="23"/>
      <c r="C158" s="26"/>
      <c r="D158" s="27" t="s">
        <v>151</v>
      </c>
      <c r="E158" s="28">
        <f>+E79+E105+E123+E145+E146+E147+E153</f>
        <v>33972804</v>
      </c>
      <c r="F158" s="28">
        <f t="shared" si="4"/>
        <v>33972804</v>
      </c>
      <c r="G158" s="28">
        <f>+G79+G105+G123+G145+G146+G147+G153</f>
        <v>0</v>
      </c>
      <c r="H158" s="28">
        <f t="shared" si="5"/>
        <v>33972804</v>
      </c>
    </row>
    <row r="159" spans="2:8" x14ac:dyDescent="0.4">
      <c r="B159" s="26"/>
      <c r="C159" s="29" t="s">
        <v>152</v>
      </c>
      <c r="D159" s="30"/>
      <c r="E159" s="31">
        <f xml:space="preserve"> +E78 - E158</f>
        <v>4134272</v>
      </c>
      <c r="F159" s="31">
        <f t="shared" si="4"/>
        <v>4134272</v>
      </c>
      <c r="G159" s="31">
        <f xml:space="preserve"> +G78 - G158</f>
        <v>0</v>
      </c>
      <c r="H159" s="31">
        <f>H78-H158</f>
        <v>4134272</v>
      </c>
    </row>
    <row r="160" spans="2:8" x14ac:dyDescent="0.4">
      <c r="B160" s="20" t="s">
        <v>153</v>
      </c>
      <c r="C160" s="20" t="s">
        <v>15</v>
      </c>
      <c r="D160" s="24" t="s">
        <v>154</v>
      </c>
      <c r="E160" s="25">
        <f>+E161+E162</f>
        <v>0</v>
      </c>
      <c r="F160" s="25">
        <f t="shared" si="4"/>
        <v>0</v>
      </c>
      <c r="G160" s="25">
        <f>+G161+G162</f>
        <v>0</v>
      </c>
      <c r="H160" s="25">
        <f t="shared" si="5"/>
        <v>0</v>
      </c>
    </row>
    <row r="161" spans="2:8" x14ac:dyDescent="0.4">
      <c r="B161" s="23"/>
      <c r="C161" s="23"/>
      <c r="D161" s="24" t="s">
        <v>155</v>
      </c>
      <c r="E161" s="25"/>
      <c r="F161" s="25">
        <f t="shared" si="4"/>
        <v>0</v>
      </c>
      <c r="G161" s="25"/>
      <c r="H161" s="25">
        <f t="shared" si="5"/>
        <v>0</v>
      </c>
    </row>
    <row r="162" spans="2:8" x14ac:dyDescent="0.4">
      <c r="B162" s="23"/>
      <c r="C162" s="23"/>
      <c r="D162" s="24" t="s">
        <v>156</v>
      </c>
      <c r="E162" s="25"/>
      <c r="F162" s="25">
        <f t="shared" si="4"/>
        <v>0</v>
      </c>
      <c r="G162" s="25"/>
      <c r="H162" s="25">
        <f t="shared" si="5"/>
        <v>0</v>
      </c>
    </row>
    <row r="163" spans="2:8" x14ac:dyDescent="0.4">
      <c r="B163" s="23"/>
      <c r="C163" s="23"/>
      <c r="D163" s="24" t="s">
        <v>157</v>
      </c>
      <c r="E163" s="25">
        <f>+E164+E165</f>
        <v>0</v>
      </c>
      <c r="F163" s="25">
        <f t="shared" si="4"/>
        <v>0</v>
      </c>
      <c r="G163" s="25">
        <f>+G164+G165</f>
        <v>0</v>
      </c>
      <c r="H163" s="25">
        <f t="shared" si="5"/>
        <v>0</v>
      </c>
    </row>
    <row r="164" spans="2:8" x14ac:dyDescent="0.4">
      <c r="B164" s="23"/>
      <c r="C164" s="23"/>
      <c r="D164" s="24" t="s">
        <v>158</v>
      </c>
      <c r="E164" s="25"/>
      <c r="F164" s="25">
        <f t="shared" si="4"/>
        <v>0</v>
      </c>
      <c r="G164" s="25"/>
      <c r="H164" s="25">
        <f t="shared" si="5"/>
        <v>0</v>
      </c>
    </row>
    <row r="165" spans="2:8" x14ac:dyDescent="0.4">
      <c r="B165" s="23"/>
      <c r="C165" s="23"/>
      <c r="D165" s="24" t="s">
        <v>159</v>
      </c>
      <c r="E165" s="25"/>
      <c r="F165" s="25">
        <f t="shared" si="4"/>
        <v>0</v>
      </c>
      <c r="G165" s="25"/>
      <c r="H165" s="25">
        <f t="shared" si="5"/>
        <v>0</v>
      </c>
    </row>
    <row r="166" spans="2:8" x14ac:dyDescent="0.4">
      <c r="B166" s="23"/>
      <c r="C166" s="23"/>
      <c r="D166" s="24" t="s">
        <v>160</v>
      </c>
      <c r="E166" s="25"/>
      <c r="F166" s="25">
        <f t="shared" si="4"/>
        <v>0</v>
      </c>
      <c r="G166" s="25"/>
      <c r="H166" s="25">
        <f t="shared" si="5"/>
        <v>0</v>
      </c>
    </row>
    <row r="167" spans="2:8" x14ac:dyDescent="0.4">
      <c r="B167" s="23"/>
      <c r="C167" s="23"/>
      <c r="D167" s="24" t="s">
        <v>161</v>
      </c>
      <c r="E167" s="25"/>
      <c r="F167" s="25">
        <f t="shared" si="4"/>
        <v>0</v>
      </c>
      <c r="G167" s="25"/>
      <c r="H167" s="25">
        <f t="shared" si="5"/>
        <v>0</v>
      </c>
    </row>
    <row r="168" spans="2:8" x14ac:dyDescent="0.4">
      <c r="B168" s="23"/>
      <c r="C168" s="23"/>
      <c r="D168" s="24" t="s">
        <v>162</v>
      </c>
      <c r="E168" s="25">
        <f>+E169+E170+E171+E172</f>
        <v>0</v>
      </c>
      <c r="F168" s="25">
        <f t="shared" si="4"/>
        <v>0</v>
      </c>
      <c r="G168" s="25">
        <f>+G169+G170+G171+G172</f>
        <v>0</v>
      </c>
      <c r="H168" s="25">
        <f t="shared" si="5"/>
        <v>0</v>
      </c>
    </row>
    <row r="169" spans="2:8" x14ac:dyDescent="0.4">
      <c r="B169" s="23"/>
      <c r="C169" s="23"/>
      <c r="D169" s="24" t="s">
        <v>163</v>
      </c>
      <c r="E169" s="25"/>
      <c r="F169" s="25">
        <f t="shared" si="4"/>
        <v>0</v>
      </c>
      <c r="G169" s="25"/>
      <c r="H169" s="25">
        <f t="shared" si="5"/>
        <v>0</v>
      </c>
    </row>
    <row r="170" spans="2:8" x14ac:dyDescent="0.4">
      <c r="B170" s="23"/>
      <c r="C170" s="23"/>
      <c r="D170" s="24" t="s">
        <v>164</v>
      </c>
      <c r="E170" s="25"/>
      <c r="F170" s="25">
        <f t="shared" si="4"/>
        <v>0</v>
      </c>
      <c r="G170" s="25"/>
      <c r="H170" s="25">
        <f t="shared" si="5"/>
        <v>0</v>
      </c>
    </row>
    <row r="171" spans="2:8" x14ac:dyDescent="0.4">
      <c r="B171" s="23"/>
      <c r="C171" s="23"/>
      <c r="D171" s="24" t="s">
        <v>165</v>
      </c>
      <c r="E171" s="25"/>
      <c r="F171" s="25">
        <f t="shared" si="4"/>
        <v>0</v>
      </c>
      <c r="G171" s="25"/>
      <c r="H171" s="25">
        <f t="shared" si="5"/>
        <v>0</v>
      </c>
    </row>
    <row r="172" spans="2:8" x14ac:dyDescent="0.4">
      <c r="B172" s="23"/>
      <c r="C172" s="23"/>
      <c r="D172" s="24" t="s">
        <v>166</v>
      </c>
      <c r="E172" s="25"/>
      <c r="F172" s="25">
        <f t="shared" si="4"/>
        <v>0</v>
      </c>
      <c r="G172" s="25"/>
      <c r="H172" s="25">
        <f t="shared" si="5"/>
        <v>0</v>
      </c>
    </row>
    <row r="173" spans="2:8" x14ac:dyDescent="0.4">
      <c r="B173" s="23"/>
      <c r="C173" s="23"/>
      <c r="D173" s="24" t="s">
        <v>167</v>
      </c>
      <c r="E173" s="25">
        <f>+E174</f>
        <v>0</v>
      </c>
      <c r="F173" s="25">
        <f t="shared" si="4"/>
        <v>0</v>
      </c>
      <c r="G173" s="25">
        <f>+G174</f>
        <v>0</v>
      </c>
      <c r="H173" s="25">
        <f t="shared" si="5"/>
        <v>0</v>
      </c>
    </row>
    <row r="174" spans="2:8" x14ac:dyDescent="0.4">
      <c r="B174" s="23"/>
      <c r="C174" s="23"/>
      <c r="D174" s="24" t="s">
        <v>73</v>
      </c>
      <c r="E174" s="25"/>
      <c r="F174" s="25">
        <f t="shared" si="4"/>
        <v>0</v>
      </c>
      <c r="G174" s="25"/>
      <c r="H174" s="25">
        <f t="shared" si="5"/>
        <v>0</v>
      </c>
    </row>
    <row r="175" spans="2:8" x14ac:dyDescent="0.4">
      <c r="B175" s="23"/>
      <c r="C175" s="26"/>
      <c r="D175" s="27" t="s">
        <v>168</v>
      </c>
      <c r="E175" s="28">
        <f>+E160+E163+E166+E167+E168+E173</f>
        <v>0</v>
      </c>
      <c r="F175" s="28">
        <f t="shared" si="4"/>
        <v>0</v>
      </c>
      <c r="G175" s="28">
        <f>+G160+G163+G166+G167+G168+G173</f>
        <v>0</v>
      </c>
      <c r="H175" s="28">
        <f t="shared" si="5"/>
        <v>0</v>
      </c>
    </row>
    <row r="176" spans="2:8" x14ac:dyDescent="0.4">
      <c r="B176" s="23"/>
      <c r="C176" s="20" t="s">
        <v>76</v>
      </c>
      <c r="D176" s="24" t="s">
        <v>169</v>
      </c>
      <c r="E176" s="25"/>
      <c r="F176" s="25">
        <f t="shared" si="4"/>
        <v>0</v>
      </c>
      <c r="G176" s="25"/>
      <c r="H176" s="25">
        <f t="shared" si="5"/>
        <v>0</v>
      </c>
    </row>
    <row r="177" spans="2:8" x14ac:dyDescent="0.4">
      <c r="B177" s="23"/>
      <c r="C177" s="23"/>
      <c r="D177" s="24" t="s">
        <v>170</v>
      </c>
      <c r="E177" s="25">
        <f>+E178+E179+E180+E181+E182+E183+E184+E185+E186+E187</f>
        <v>6225000</v>
      </c>
      <c r="F177" s="25">
        <f t="shared" si="4"/>
        <v>6225000</v>
      </c>
      <c r="G177" s="25">
        <f>+G178+G179+G180+G181+G182+G183+G184+G185+G186+G187</f>
        <v>0</v>
      </c>
      <c r="H177" s="25">
        <f t="shared" si="5"/>
        <v>6225000</v>
      </c>
    </row>
    <row r="178" spans="2:8" x14ac:dyDescent="0.4">
      <c r="B178" s="23"/>
      <c r="C178" s="23"/>
      <c r="D178" s="24" t="s">
        <v>171</v>
      </c>
      <c r="E178" s="25"/>
      <c r="F178" s="25">
        <f t="shared" si="4"/>
        <v>0</v>
      </c>
      <c r="G178" s="25"/>
      <c r="H178" s="25">
        <f t="shared" si="5"/>
        <v>0</v>
      </c>
    </row>
    <row r="179" spans="2:8" x14ac:dyDescent="0.4">
      <c r="B179" s="23"/>
      <c r="C179" s="23"/>
      <c r="D179" s="24" t="s">
        <v>172</v>
      </c>
      <c r="E179" s="25">
        <v>3685000</v>
      </c>
      <c r="F179" s="25">
        <f t="shared" si="4"/>
        <v>3685000</v>
      </c>
      <c r="G179" s="25"/>
      <c r="H179" s="25">
        <f t="shared" si="5"/>
        <v>3685000</v>
      </c>
    </row>
    <row r="180" spans="2:8" x14ac:dyDescent="0.4">
      <c r="B180" s="23"/>
      <c r="C180" s="23"/>
      <c r="D180" s="24" t="s">
        <v>173</v>
      </c>
      <c r="E180" s="25"/>
      <c r="F180" s="25">
        <f t="shared" si="4"/>
        <v>0</v>
      </c>
      <c r="G180" s="25"/>
      <c r="H180" s="25">
        <f t="shared" si="5"/>
        <v>0</v>
      </c>
    </row>
    <row r="181" spans="2:8" x14ac:dyDescent="0.4">
      <c r="B181" s="23"/>
      <c r="C181" s="23"/>
      <c r="D181" s="24" t="s">
        <v>174</v>
      </c>
      <c r="E181" s="25"/>
      <c r="F181" s="25">
        <f t="shared" si="4"/>
        <v>0</v>
      </c>
      <c r="G181" s="25"/>
      <c r="H181" s="25">
        <f t="shared" si="5"/>
        <v>0</v>
      </c>
    </row>
    <row r="182" spans="2:8" x14ac:dyDescent="0.4">
      <c r="B182" s="23"/>
      <c r="C182" s="23"/>
      <c r="D182" s="24" t="s">
        <v>175</v>
      </c>
      <c r="E182" s="25"/>
      <c r="F182" s="25">
        <f t="shared" si="4"/>
        <v>0</v>
      </c>
      <c r="G182" s="25"/>
      <c r="H182" s="25">
        <f t="shared" si="5"/>
        <v>0</v>
      </c>
    </row>
    <row r="183" spans="2:8" x14ac:dyDescent="0.4">
      <c r="B183" s="23"/>
      <c r="C183" s="23"/>
      <c r="D183" s="24" t="s">
        <v>176</v>
      </c>
      <c r="E183" s="25"/>
      <c r="F183" s="25">
        <f t="shared" si="4"/>
        <v>0</v>
      </c>
      <c r="G183" s="25"/>
      <c r="H183" s="25">
        <f t="shared" si="5"/>
        <v>0</v>
      </c>
    </row>
    <row r="184" spans="2:8" x14ac:dyDescent="0.4">
      <c r="B184" s="23"/>
      <c r="C184" s="23"/>
      <c r="D184" s="24" t="s">
        <v>177</v>
      </c>
      <c r="E184" s="25"/>
      <c r="F184" s="25">
        <f t="shared" si="4"/>
        <v>0</v>
      </c>
      <c r="G184" s="25"/>
      <c r="H184" s="25">
        <f t="shared" si="5"/>
        <v>0</v>
      </c>
    </row>
    <row r="185" spans="2:8" x14ac:dyDescent="0.4">
      <c r="B185" s="23"/>
      <c r="C185" s="23"/>
      <c r="D185" s="24" t="s">
        <v>178</v>
      </c>
      <c r="E185" s="25">
        <v>2540000</v>
      </c>
      <c r="F185" s="25">
        <f t="shared" si="4"/>
        <v>2540000</v>
      </c>
      <c r="G185" s="25"/>
      <c r="H185" s="25">
        <f t="shared" si="5"/>
        <v>2540000</v>
      </c>
    </row>
    <row r="186" spans="2:8" x14ac:dyDescent="0.4">
      <c r="B186" s="23"/>
      <c r="C186" s="23"/>
      <c r="D186" s="24" t="s">
        <v>179</v>
      </c>
      <c r="E186" s="25"/>
      <c r="F186" s="25">
        <f t="shared" si="4"/>
        <v>0</v>
      </c>
      <c r="G186" s="25"/>
      <c r="H186" s="25">
        <f t="shared" si="5"/>
        <v>0</v>
      </c>
    </row>
    <row r="187" spans="2:8" x14ac:dyDescent="0.4">
      <c r="B187" s="23"/>
      <c r="C187" s="23"/>
      <c r="D187" s="24" t="s">
        <v>180</v>
      </c>
      <c r="E187" s="25"/>
      <c r="F187" s="25">
        <f t="shared" si="4"/>
        <v>0</v>
      </c>
      <c r="G187" s="25"/>
      <c r="H187" s="25">
        <f t="shared" si="5"/>
        <v>0</v>
      </c>
    </row>
    <row r="188" spans="2:8" x14ac:dyDescent="0.4">
      <c r="B188" s="23"/>
      <c r="C188" s="23"/>
      <c r="D188" s="24" t="s">
        <v>181</v>
      </c>
      <c r="E188" s="25"/>
      <c r="F188" s="25">
        <f t="shared" si="4"/>
        <v>0</v>
      </c>
      <c r="G188" s="25"/>
      <c r="H188" s="25">
        <f t="shared" si="5"/>
        <v>0</v>
      </c>
    </row>
    <row r="189" spans="2:8" x14ac:dyDescent="0.4">
      <c r="B189" s="23"/>
      <c r="C189" s="23"/>
      <c r="D189" s="24" t="s">
        <v>182</v>
      </c>
      <c r="E189" s="25"/>
      <c r="F189" s="25">
        <f t="shared" si="4"/>
        <v>0</v>
      </c>
      <c r="G189" s="25"/>
      <c r="H189" s="25">
        <f t="shared" si="5"/>
        <v>0</v>
      </c>
    </row>
    <row r="190" spans="2:8" x14ac:dyDescent="0.4">
      <c r="B190" s="23"/>
      <c r="C190" s="23"/>
      <c r="D190" s="24" t="s">
        <v>183</v>
      </c>
      <c r="E190" s="25">
        <f>+E191</f>
        <v>0</v>
      </c>
      <c r="F190" s="25">
        <f t="shared" si="4"/>
        <v>0</v>
      </c>
      <c r="G190" s="25">
        <f>+G191</f>
        <v>0</v>
      </c>
      <c r="H190" s="25">
        <f t="shared" si="5"/>
        <v>0</v>
      </c>
    </row>
    <row r="191" spans="2:8" x14ac:dyDescent="0.4">
      <c r="B191" s="23"/>
      <c r="C191" s="23"/>
      <c r="D191" s="24" t="s">
        <v>145</v>
      </c>
      <c r="E191" s="25"/>
      <c r="F191" s="25">
        <f t="shared" si="4"/>
        <v>0</v>
      </c>
      <c r="G191" s="25"/>
      <c r="H191" s="25">
        <f t="shared" si="5"/>
        <v>0</v>
      </c>
    </row>
    <row r="192" spans="2:8" x14ac:dyDescent="0.4">
      <c r="B192" s="23"/>
      <c r="C192" s="26"/>
      <c r="D192" s="27" t="s">
        <v>184</v>
      </c>
      <c r="E192" s="28">
        <f>+E176+E177+E188+E189+E190</f>
        <v>6225000</v>
      </c>
      <c r="F192" s="28">
        <f t="shared" si="4"/>
        <v>6225000</v>
      </c>
      <c r="G192" s="28">
        <f>+G176+G177+G188+G189+G190</f>
        <v>0</v>
      </c>
      <c r="H192" s="28">
        <f t="shared" si="5"/>
        <v>6225000</v>
      </c>
    </row>
    <row r="193" spans="2:8" x14ac:dyDescent="0.4">
      <c r="B193" s="26"/>
      <c r="C193" s="32" t="s">
        <v>185</v>
      </c>
      <c r="D193" s="30"/>
      <c r="E193" s="31">
        <f xml:space="preserve"> +E175 - E192</f>
        <v>-6225000</v>
      </c>
      <c r="F193" s="31">
        <f t="shared" si="4"/>
        <v>-6225000</v>
      </c>
      <c r="G193" s="31">
        <f xml:space="preserve"> +G175 - G192</f>
        <v>0</v>
      </c>
      <c r="H193" s="31">
        <f>H175-H192</f>
        <v>-6225000</v>
      </c>
    </row>
    <row r="194" spans="2:8" x14ac:dyDescent="0.4">
      <c r="B194" s="20" t="s">
        <v>186</v>
      </c>
      <c r="C194" s="20" t="s">
        <v>15</v>
      </c>
      <c r="D194" s="24" t="s">
        <v>187</v>
      </c>
      <c r="E194" s="25"/>
      <c r="F194" s="25">
        <f t="shared" si="4"/>
        <v>0</v>
      </c>
      <c r="G194" s="25"/>
      <c r="H194" s="25">
        <f t="shared" si="5"/>
        <v>0</v>
      </c>
    </row>
    <row r="195" spans="2:8" x14ac:dyDescent="0.4">
      <c r="B195" s="23"/>
      <c r="C195" s="23"/>
      <c r="D195" s="24" t="s">
        <v>188</v>
      </c>
      <c r="E195" s="25"/>
      <c r="F195" s="25">
        <f t="shared" si="4"/>
        <v>0</v>
      </c>
      <c r="G195" s="25"/>
      <c r="H195" s="25">
        <f t="shared" si="5"/>
        <v>0</v>
      </c>
    </row>
    <row r="196" spans="2:8" x14ac:dyDescent="0.4">
      <c r="B196" s="23"/>
      <c r="C196" s="23"/>
      <c r="D196" s="24" t="s">
        <v>189</v>
      </c>
      <c r="E196" s="25"/>
      <c r="F196" s="25">
        <f t="shared" si="4"/>
        <v>0</v>
      </c>
      <c r="G196" s="25"/>
      <c r="H196" s="25">
        <f t="shared" si="5"/>
        <v>0</v>
      </c>
    </row>
    <row r="197" spans="2:8" x14ac:dyDescent="0.4">
      <c r="B197" s="23"/>
      <c r="C197" s="23"/>
      <c r="D197" s="24" t="s">
        <v>190</v>
      </c>
      <c r="E197" s="25"/>
      <c r="F197" s="25">
        <f t="shared" si="4"/>
        <v>0</v>
      </c>
      <c r="G197" s="25"/>
      <c r="H197" s="25">
        <f t="shared" si="5"/>
        <v>0</v>
      </c>
    </row>
    <row r="198" spans="2:8" x14ac:dyDescent="0.4">
      <c r="B198" s="23"/>
      <c r="C198" s="23"/>
      <c r="D198" s="24" t="s">
        <v>191</v>
      </c>
      <c r="E198" s="25"/>
      <c r="F198" s="25">
        <f t="shared" si="4"/>
        <v>0</v>
      </c>
      <c r="G198" s="25"/>
      <c r="H198" s="25">
        <f t="shared" si="5"/>
        <v>0</v>
      </c>
    </row>
    <row r="199" spans="2:8" x14ac:dyDescent="0.4">
      <c r="B199" s="23"/>
      <c r="C199" s="23"/>
      <c r="D199" s="24" t="s">
        <v>192</v>
      </c>
      <c r="E199" s="25"/>
      <c r="F199" s="25">
        <f t="shared" si="4"/>
        <v>0</v>
      </c>
      <c r="G199" s="25"/>
      <c r="H199" s="25">
        <f t="shared" si="5"/>
        <v>0</v>
      </c>
    </row>
    <row r="200" spans="2:8" x14ac:dyDescent="0.4">
      <c r="B200" s="23"/>
      <c r="C200" s="23"/>
      <c r="D200" s="24" t="s">
        <v>193</v>
      </c>
      <c r="E200" s="25"/>
      <c r="F200" s="25">
        <f t="shared" ref="F200:F255" si="6">+E200</f>
        <v>0</v>
      </c>
      <c r="G200" s="25"/>
      <c r="H200" s="25">
        <f t="shared" ref="H200:H254" si="7">F200-ABS(G200)</f>
        <v>0</v>
      </c>
    </row>
    <row r="201" spans="2:8" x14ac:dyDescent="0.4">
      <c r="B201" s="23"/>
      <c r="C201" s="23"/>
      <c r="D201" s="24" t="s">
        <v>194</v>
      </c>
      <c r="E201" s="25">
        <f>+E202+E203+E204+E205+E206+E207</f>
        <v>5000000</v>
      </c>
      <c r="F201" s="25">
        <f t="shared" si="6"/>
        <v>5000000</v>
      </c>
      <c r="G201" s="25">
        <f>+G202+G203+G204+G205+G206+G207</f>
        <v>0</v>
      </c>
      <c r="H201" s="25">
        <f t="shared" si="7"/>
        <v>5000000</v>
      </c>
    </row>
    <row r="202" spans="2:8" x14ac:dyDescent="0.4">
      <c r="B202" s="23"/>
      <c r="C202" s="23"/>
      <c r="D202" s="24" t="s">
        <v>195</v>
      </c>
      <c r="E202" s="25"/>
      <c r="F202" s="25">
        <f t="shared" si="6"/>
        <v>0</v>
      </c>
      <c r="G202" s="25"/>
      <c r="H202" s="25">
        <f t="shared" si="7"/>
        <v>0</v>
      </c>
    </row>
    <row r="203" spans="2:8" x14ac:dyDescent="0.4">
      <c r="B203" s="23"/>
      <c r="C203" s="23"/>
      <c r="D203" s="24" t="s">
        <v>196</v>
      </c>
      <c r="E203" s="25"/>
      <c r="F203" s="25">
        <f t="shared" si="6"/>
        <v>0</v>
      </c>
      <c r="G203" s="25"/>
      <c r="H203" s="25">
        <f t="shared" si="7"/>
        <v>0</v>
      </c>
    </row>
    <row r="204" spans="2:8" x14ac:dyDescent="0.4">
      <c r="B204" s="23"/>
      <c r="C204" s="23"/>
      <c r="D204" s="24" t="s">
        <v>197</v>
      </c>
      <c r="E204" s="25"/>
      <c r="F204" s="25">
        <f t="shared" si="6"/>
        <v>0</v>
      </c>
      <c r="G204" s="25"/>
      <c r="H204" s="25">
        <f t="shared" si="7"/>
        <v>0</v>
      </c>
    </row>
    <row r="205" spans="2:8" x14ac:dyDescent="0.4">
      <c r="B205" s="23"/>
      <c r="C205" s="23"/>
      <c r="D205" s="24" t="s">
        <v>198</v>
      </c>
      <c r="E205" s="25"/>
      <c r="F205" s="25">
        <f t="shared" si="6"/>
        <v>0</v>
      </c>
      <c r="G205" s="25"/>
      <c r="H205" s="25">
        <f t="shared" si="7"/>
        <v>0</v>
      </c>
    </row>
    <row r="206" spans="2:8" x14ac:dyDescent="0.4">
      <c r="B206" s="23"/>
      <c r="C206" s="23"/>
      <c r="D206" s="24" t="s">
        <v>199</v>
      </c>
      <c r="E206" s="25"/>
      <c r="F206" s="25">
        <f t="shared" si="6"/>
        <v>0</v>
      </c>
      <c r="G206" s="25"/>
      <c r="H206" s="25">
        <f t="shared" si="7"/>
        <v>0</v>
      </c>
    </row>
    <row r="207" spans="2:8" x14ac:dyDescent="0.4">
      <c r="B207" s="23"/>
      <c r="C207" s="23"/>
      <c r="D207" s="24" t="s">
        <v>200</v>
      </c>
      <c r="E207" s="25">
        <v>5000000</v>
      </c>
      <c r="F207" s="25">
        <f t="shared" si="6"/>
        <v>5000000</v>
      </c>
      <c r="G207" s="25"/>
      <c r="H207" s="25">
        <f t="shared" si="7"/>
        <v>5000000</v>
      </c>
    </row>
    <row r="208" spans="2:8" x14ac:dyDescent="0.4">
      <c r="B208" s="23"/>
      <c r="C208" s="23"/>
      <c r="D208" s="24" t="s">
        <v>201</v>
      </c>
      <c r="E208" s="25"/>
      <c r="F208" s="25">
        <f t="shared" si="6"/>
        <v>0</v>
      </c>
      <c r="G208" s="25"/>
      <c r="H208" s="25">
        <f t="shared" si="7"/>
        <v>0</v>
      </c>
    </row>
    <row r="209" spans="2:8" x14ac:dyDescent="0.4">
      <c r="B209" s="23"/>
      <c r="C209" s="23"/>
      <c r="D209" s="24" t="s">
        <v>202</v>
      </c>
      <c r="E209" s="25"/>
      <c r="F209" s="25">
        <f t="shared" si="6"/>
        <v>0</v>
      </c>
      <c r="G209" s="25"/>
      <c r="H209" s="25">
        <f t="shared" si="7"/>
        <v>0</v>
      </c>
    </row>
    <row r="210" spans="2:8" x14ac:dyDescent="0.4">
      <c r="B210" s="23"/>
      <c r="C210" s="23"/>
      <c r="D210" s="24" t="s">
        <v>203</v>
      </c>
      <c r="E210" s="25"/>
      <c r="F210" s="25">
        <f t="shared" si="6"/>
        <v>0</v>
      </c>
      <c r="G210" s="25"/>
      <c r="H210" s="25">
        <f t="shared" si="7"/>
        <v>0</v>
      </c>
    </row>
    <row r="211" spans="2:8" x14ac:dyDescent="0.4">
      <c r="B211" s="23"/>
      <c r="C211" s="23"/>
      <c r="D211" s="24" t="s">
        <v>204</v>
      </c>
      <c r="E211" s="25"/>
      <c r="F211" s="25">
        <f t="shared" si="6"/>
        <v>0</v>
      </c>
      <c r="G211" s="25"/>
      <c r="H211" s="25">
        <f t="shared" si="7"/>
        <v>0</v>
      </c>
    </row>
    <row r="212" spans="2:8" x14ac:dyDescent="0.4">
      <c r="B212" s="23"/>
      <c r="C212" s="23"/>
      <c r="D212" s="24" t="s">
        <v>205</v>
      </c>
      <c r="E212" s="25"/>
      <c r="F212" s="25">
        <f t="shared" si="6"/>
        <v>0</v>
      </c>
      <c r="G212" s="25"/>
      <c r="H212" s="25">
        <f t="shared" si="7"/>
        <v>0</v>
      </c>
    </row>
    <row r="213" spans="2:8" x14ac:dyDescent="0.4">
      <c r="B213" s="23"/>
      <c r="C213" s="23"/>
      <c r="D213" s="24" t="s">
        <v>206</v>
      </c>
      <c r="E213" s="25"/>
      <c r="F213" s="25">
        <f t="shared" si="6"/>
        <v>0</v>
      </c>
      <c r="G213" s="25"/>
      <c r="H213" s="25">
        <f t="shared" si="7"/>
        <v>0</v>
      </c>
    </row>
    <row r="214" spans="2:8" x14ac:dyDescent="0.4">
      <c r="B214" s="23"/>
      <c r="C214" s="23"/>
      <c r="D214" s="24" t="s">
        <v>207</v>
      </c>
      <c r="E214" s="25"/>
      <c r="F214" s="25">
        <f t="shared" si="6"/>
        <v>0</v>
      </c>
      <c r="G214" s="25"/>
      <c r="H214" s="25">
        <f t="shared" si="7"/>
        <v>0</v>
      </c>
    </row>
    <row r="215" spans="2:8" x14ac:dyDescent="0.4">
      <c r="B215" s="23"/>
      <c r="C215" s="23"/>
      <c r="D215" s="24" t="s">
        <v>208</v>
      </c>
      <c r="E215" s="25"/>
      <c r="F215" s="25">
        <f t="shared" si="6"/>
        <v>0</v>
      </c>
      <c r="G215" s="25"/>
      <c r="H215" s="25">
        <f t="shared" si="7"/>
        <v>0</v>
      </c>
    </row>
    <row r="216" spans="2:8" x14ac:dyDescent="0.4">
      <c r="B216" s="23"/>
      <c r="C216" s="23"/>
      <c r="D216" s="24" t="s">
        <v>209</v>
      </c>
      <c r="E216" s="25"/>
      <c r="F216" s="25">
        <f t="shared" si="6"/>
        <v>0</v>
      </c>
      <c r="G216" s="25"/>
      <c r="H216" s="25">
        <f t="shared" si="7"/>
        <v>0</v>
      </c>
    </row>
    <row r="217" spans="2:8" x14ac:dyDescent="0.4">
      <c r="B217" s="23"/>
      <c r="C217" s="23"/>
      <c r="D217" s="24" t="s">
        <v>210</v>
      </c>
      <c r="E217" s="25">
        <f>+E218+E219+E220</f>
        <v>0</v>
      </c>
      <c r="F217" s="25">
        <f t="shared" si="6"/>
        <v>0</v>
      </c>
      <c r="G217" s="25">
        <f>+G218+G219+G220</f>
        <v>0</v>
      </c>
      <c r="H217" s="25">
        <f t="shared" si="7"/>
        <v>0</v>
      </c>
    </row>
    <row r="218" spans="2:8" x14ac:dyDescent="0.4">
      <c r="B218" s="23"/>
      <c r="C218" s="23"/>
      <c r="D218" s="24" t="s">
        <v>211</v>
      </c>
      <c r="E218" s="25"/>
      <c r="F218" s="25">
        <f t="shared" si="6"/>
        <v>0</v>
      </c>
      <c r="G218" s="25"/>
      <c r="H218" s="25">
        <f t="shared" si="7"/>
        <v>0</v>
      </c>
    </row>
    <row r="219" spans="2:8" x14ac:dyDescent="0.4">
      <c r="B219" s="23"/>
      <c r="C219" s="23"/>
      <c r="D219" s="24" t="s">
        <v>212</v>
      </c>
      <c r="E219" s="25"/>
      <c r="F219" s="25">
        <f t="shared" si="6"/>
        <v>0</v>
      </c>
      <c r="G219" s="25"/>
      <c r="H219" s="25">
        <f t="shared" si="7"/>
        <v>0</v>
      </c>
    </row>
    <row r="220" spans="2:8" x14ac:dyDescent="0.4">
      <c r="B220" s="23"/>
      <c r="C220" s="23"/>
      <c r="D220" s="24" t="s">
        <v>73</v>
      </c>
      <c r="E220" s="25"/>
      <c r="F220" s="25">
        <f t="shared" si="6"/>
        <v>0</v>
      </c>
      <c r="G220" s="25"/>
      <c r="H220" s="25">
        <f t="shared" si="7"/>
        <v>0</v>
      </c>
    </row>
    <row r="221" spans="2:8" x14ac:dyDescent="0.4">
      <c r="B221" s="23"/>
      <c r="C221" s="26"/>
      <c r="D221" s="27" t="s">
        <v>213</v>
      </c>
      <c r="E221" s="28">
        <f>+E194+E195+E196+E197+E198+E199+E200+E201+E208+E209+E210+E211+E212+E213+E214+E215+E216+E217</f>
        <v>5000000</v>
      </c>
      <c r="F221" s="28">
        <f t="shared" si="6"/>
        <v>5000000</v>
      </c>
      <c r="G221" s="28">
        <f>+G194+G195+G196+G197+G198+G199+G200+G201+G208+G209+G210+G211+G212+G213+G214+G215+G216+G217</f>
        <v>0</v>
      </c>
      <c r="H221" s="28">
        <f t="shared" si="7"/>
        <v>5000000</v>
      </c>
    </row>
    <row r="222" spans="2:8" x14ac:dyDescent="0.4">
      <c r="B222" s="23"/>
      <c r="C222" s="20" t="s">
        <v>76</v>
      </c>
      <c r="D222" s="24" t="s">
        <v>214</v>
      </c>
      <c r="E222" s="25"/>
      <c r="F222" s="25">
        <f t="shared" si="6"/>
        <v>0</v>
      </c>
      <c r="G222" s="25"/>
      <c r="H222" s="25">
        <f t="shared" si="7"/>
        <v>0</v>
      </c>
    </row>
    <row r="223" spans="2:8" x14ac:dyDescent="0.4">
      <c r="B223" s="23"/>
      <c r="C223" s="23"/>
      <c r="D223" s="24" t="s">
        <v>215</v>
      </c>
      <c r="E223" s="25"/>
      <c r="F223" s="25">
        <f t="shared" si="6"/>
        <v>0</v>
      </c>
      <c r="G223" s="25"/>
      <c r="H223" s="25">
        <f t="shared" si="7"/>
        <v>0</v>
      </c>
    </row>
    <row r="224" spans="2:8" x14ac:dyDescent="0.4">
      <c r="B224" s="23"/>
      <c r="C224" s="23"/>
      <c r="D224" s="24" t="s">
        <v>216</v>
      </c>
      <c r="E224" s="25"/>
      <c r="F224" s="25">
        <f t="shared" si="6"/>
        <v>0</v>
      </c>
      <c r="G224" s="25"/>
      <c r="H224" s="25">
        <f t="shared" si="7"/>
        <v>0</v>
      </c>
    </row>
    <row r="225" spans="2:8" x14ac:dyDescent="0.4">
      <c r="B225" s="23"/>
      <c r="C225" s="23"/>
      <c r="D225" s="24" t="s">
        <v>217</v>
      </c>
      <c r="E225" s="25">
        <f>+E226</f>
        <v>0</v>
      </c>
      <c r="F225" s="25">
        <f t="shared" si="6"/>
        <v>0</v>
      </c>
      <c r="G225" s="25">
        <f>+G226</f>
        <v>0</v>
      </c>
      <c r="H225" s="25">
        <f t="shared" si="7"/>
        <v>0</v>
      </c>
    </row>
    <row r="226" spans="2:8" x14ac:dyDescent="0.4">
      <c r="B226" s="23"/>
      <c r="C226" s="23"/>
      <c r="D226" s="24" t="s">
        <v>218</v>
      </c>
      <c r="E226" s="25"/>
      <c r="F226" s="25">
        <f t="shared" si="6"/>
        <v>0</v>
      </c>
      <c r="G226" s="25"/>
      <c r="H226" s="25">
        <f t="shared" si="7"/>
        <v>0</v>
      </c>
    </row>
    <row r="227" spans="2:8" x14ac:dyDescent="0.4">
      <c r="B227" s="23"/>
      <c r="C227" s="23"/>
      <c r="D227" s="24" t="s">
        <v>219</v>
      </c>
      <c r="E227" s="25"/>
      <c r="F227" s="25">
        <f t="shared" si="6"/>
        <v>0</v>
      </c>
      <c r="G227" s="25"/>
      <c r="H227" s="25">
        <f t="shared" si="7"/>
        <v>0</v>
      </c>
    </row>
    <row r="228" spans="2:8" x14ac:dyDescent="0.4">
      <c r="B228" s="23"/>
      <c r="C228" s="23"/>
      <c r="D228" s="24" t="s">
        <v>220</v>
      </c>
      <c r="E228" s="25"/>
      <c r="F228" s="25">
        <f t="shared" si="6"/>
        <v>0</v>
      </c>
      <c r="G228" s="25"/>
      <c r="H228" s="25">
        <f t="shared" si="7"/>
        <v>0</v>
      </c>
    </row>
    <row r="229" spans="2:8" x14ac:dyDescent="0.4">
      <c r="B229" s="23"/>
      <c r="C229" s="23"/>
      <c r="D229" s="24" t="s">
        <v>221</v>
      </c>
      <c r="E229" s="25">
        <f>+E230+E231+E232+E233+E234+E235</f>
        <v>1690100</v>
      </c>
      <c r="F229" s="25">
        <f t="shared" si="6"/>
        <v>1690100</v>
      </c>
      <c r="G229" s="25">
        <f>+G230+G231+G232+G233+G234+G235</f>
        <v>0</v>
      </c>
      <c r="H229" s="25">
        <f t="shared" si="7"/>
        <v>1690100</v>
      </c>
    </row>
    <row r="230" spans="2:8" x14ac:dyDescent="0.4">
      <c r="B230" s="23"/>
      <c r="C230" s="23"/>
      <c r="D230" s="24" t="s">
        <v>222</v>
      </c>
      <c r="E230" s="25">
        <v>401100</v>
      </c>
      <c r="F230" s="25">
        <f t="shared" si="6"/>
        <v>401100</v>
      </c>
      <c r="G230" s="25"/>
      <c r="H230" s="25">
        <f t="shared" si="7"/>
        <v>401100</v>
      </c>
    </row>
    <row r="231" spans="2:8" x14ac:dyDescent="0.4">
      <c r="B231" s="23"/>
      <c r="C231" s="23"/>
      <c r="D231" s="24" t="s">
        <v>223</v>
      </c>
      <c r="E231" s="25"/>
      <c r="F231" s="25">
        <f t="shared" si="6"/>
        <v>0</v>
      </c>
      <c r="G231" s="25"/>
      <c r="H231" s="25">
        <f t="shared" si="7"/>
        <v>0</v>
      </c>
    </row>
    <row r="232" spans="2:8" x14ac:dyDescent="0.4">
      <c r="B232" s="23"/>
      <c r="C232" s="23"/>
      <c r="D232" s="24" t="s">
        <v>224</v>
      </c>
      <c r="E232" s="25"/>
      <c r="F232" s="25">
        <f t="shared" si="6"/>
        <v>0</v>
      </c>
      <c r="G232" s="25"/>
      <c r="H232" s="25">
        <f t="shared" si="7"/>
        <v>0</v>
      </c>
    </row>
    <row r="233" spans="2:8" x14ac:dyDescent="0.4">
      <c r="B233" s="23"/>
      <c r="C233" s="23"/>
      <c r="D233" s="24" t="s">
        <v>225</v>
      </c>
      <c r="E233" s="25"/>
      <c r="F233" s="25">
        <f t="shared" si="6"/>
        <v>0</v>
      </c>
      <c r="G233" s="25"/>
      <c r="H233" s="25">
        <f t="shared" si="7"/>
        <v>0</v>
      </c>
    </row>
    <row r="234" spans="2:8" x14ac:dyDescent="0.4">
      <c r="B234" s="23"/>
      <c r="C234" s="23"/>
      <c r="D234" s="24" t="s">
        <v>226</v>
      </c>
      <c r="E234" s="25">
        <v>1289000</v>
      </c>
      <c r="F234" s="25">
        <f t="shared" si="6"/>
        <v>1289000</v>
      </c>
      <c r="G234" s="25"/>
      <c r="H234" s="25">
        <f t="shared" si="7"/>
        <v>1289000</v>
      </c>
    </row>
    <row r="235" spans="2:8" x14ac:dyDescent="0.4">
      <c r="B235" s="23"/>
      <c r="C235" s="23"/>
      <c r="D235" s="24" t="s">
        <v>227</v>
      </c>
      <c r="E235" s="25"/>
      <c r="F235" s="25">
        <f t="shared" si="6"/>
        <v>0</v>
      </c>
      <c r="G235" s="25"/>
      <c r="H235" s="25">
        <f t="shared" si="7"/>
        <v>0</v>
      </c>
    </row>
    <row r="236" spans="2:8" x14ac:dyDescent="0.4">
      <c r="B236" s="23"/>
      <c r="C236" s="23"/>
      <c r="D236" s="24" t="s">
        <v>228</v>
      </c>
      <c r="E236" s="25"/>
      <c r="F236" s="25">
        <f t="shared" si="6"/>
        <v>0</v>
      </c>
      <c r="G236" s="25"/>
      <c r="H236" s="25">
        <f t="shared" si="7"/>
        <v>0</v>
      </c>
    </row>
    <row r="237" spans="2:8" x14ac:dyDescent="0.4">
      <c r="B237" s="23"/>
      <c r="C237" s="23"/>
      <c r="D237" s="24" t="s">
        <v>229</v>
      </c>
      <c r="E237" s="25"/>
      <c r="F237" s="25">
        <f t="shared" si="6"/>
        <v>0</v>
      </c>
      <c r="G237" s="25"/>
      <c r="H237" s="25">
        <f t="shared" si="7"/>
        <v>0</v>
      </c>
    </row>
    <row r="238" spans="2:8" x14ac:dyDescent="0.4">
      <c r="B238" s="23"/>
      <c r="C238" s="23"/>
      <c r="D238" s="24" t="s">
        <v>230</v>
      </c>
      <c r="E238" s="25"/>
      <c r="F238" s="25">
        <f t="shared" si="6"/>
        <v>0</v>
      </c>
      <c r="G238" s="25"/>
      <c r="H238" s="25">
        <f t="shared" si="7"/>
        <v>0</v>
      </c>
    </row>
    <row r="239" spans="2:8" x14ac:dyDescent="0.4">
      <c r="B239" s="23"/>
      <c r="C239" s="23"/>
      <c r="D239" s="24" t="s">
        <v>231</v>
      </c>
      <c r="E239" s="25"/>
      <c r="F239" s="25">
        <f t="shared" si="6"/>
        <v>0</v>
      </c>
      <c r="G239" s="25"/>
      <c r="H239" s="25">
        <f t="shared" si="7"/>
        <v>0</v>
      </c>
    </row>
    <row r="240" spans="2:8" x14ac:dyDescent="0.4">
      <c r="B240" s="23"/>
      <c r="C240" s="23"/>
      <c r="D240" s="33" t="s">
        <v>232</v>
      </c>
      <c r="E240" s="34"/>
      <c r="F240" s="34">
        <f t="shared" si="6"/>
        <v>0</v>
      </c>
      <c r="G240" s="34"/>
      <c r="H240" s="34">
        <f t="shared" si="7"/>
        <v>0</v>
      </c>
    </row>
    <row r="241" spans="2:8" x14ac:dyDescent="0.4">
      <c r="B241" s="23"/>
      <c r="C241" s="23"/>
      <c r="D241" s="33" t="s">
        <v>233</v>
      </c>
      <c r="E241" s="34"/>
      <c r="F241" s="34">
        <f t="shared" si="6"/>
        <v>0</v>
      </c>
      <c r="G241" s="34"/>
      <c r="H241" s="34">
        <f t="shared" si="7"/>
        <v>0</v>
      </c>
    </row>
    <row r="242" spans="2:8" x14ac:dyDescent="0.4">
      <c r="B242" s="23"/>
      <c r="C242" s="23"/>
      <c r="D242" s="33" t="s">
        <v>234</v>
      </c>
      <c r="E242" s="34"/>
      <c r="F242" s="34">
        <f t="shared" si="6"/>
        <v>0</v>
      </c>
      <c r="G242" s="34"/>
      <c r="H242" s="34">
        <f t="shared" si="7"/>
        <v>0</v>
      </c>
    </row>
    <row r="243" spans="2:8" x14ac:dyDescent="0.4">
      <c r="B243" s="23"/>
      <c r="C243" s="23"/>
      <c r="D243" s="33" t="s">
        <v>235</v>
      </c>
      <c r="E243" s="34">
        <v>1092000</v>
      </c>
      <c r="F243" s="34">
        <f t="shared" si="6"/>
        <v>1092000</v>
      </c>
      <c r="G243" s="34"/>
      <c r="H243" s="34">
        <f t="shared" si="7"/>
        <v>1092000</v>
      </c>
    </row>
    <row r="244" spans="2:8" x14ac:dyDescent="0.4">
      <c r="B244" s="23"/>
      <c r="C244" s="23"/>
      <c r="D244" s="35" t="s">
        <v>236</v>
      </c>
      <c r="E244" s="34"/>
      <c r="F244" s="34">
        <f t="shared" si="6"/>
        <v>0</v>
      </c>
      <c r="G244" s="34"/>
      <c r="H244" s="34">
        <f t="shared" si="7"/>
        <v>0</v>
      </c>
    </row>
    <row r="245" spans="2:8" x14ac:dyDescent="0.4">
      <c r="B245" s="23"/>
      <c r="C245" s="23"/>
      <c r="D245" s="33" t="s">
        <v>237</v>
      </c>
      <c r="E245" s="34">
        <f>+E246+E247+E248+E249+E250</f>
        <v>0</v>
      </c>
      <c r="F245" s="34">
        <f t="shared" si="6"/>
        <v>0</v>
      </c>
      <c r="G245" s="34">
        <f>+G246+G247+G248+G249+G250</f>
        <v>0</v>
      </c>
      <c r="H245" s="34">
        <f t="shared" si="7"/>
        <v>0</v>
      </c>
    </row>
    <row r="246" spans="2:8" x14ac:dyDescent="0.4">
      <c r="B246" s="23"/>
      <c r="C246" s="23"/>
      <c r="D246" s="33" t="s">
        <v>238</v>
      </c>
      <c r="E246" s="34"/>
      <c r="F246" s="34">
        <f t="shared" si="6"/>
        <v>0</v>
      </c>
      <c r="G246" s="34"/>
      <c r="H246" s="34">
        <f t="shared" si="7"/>
        <v>0</v>
      </c>
    </row>
    <row r="247" spans="2:8" x14ac:dyDescent="0.4">
      <c r="B247" s="23"/>
      <c r="C247" s="23"/>
      <c r="D247" s="33" t="s">
        <v>212</v>
      </c>
      <c r="E247" s="34"/>
      <c r="F247" s="34">
        <f t="shared" si="6"/>
        <v>0</v>
      </c>
      <c r="G247" s="34"/>
      <c r="H247" s="34">
        <f t="shared" si="7"/>
        <v>0</v>
      </c>
    </row>
    <row r="248" spans="2:8" x14ac:dyDescent="0.4">
      <c r="B248" s="23"/>
      <c r="C248" s="23"/>
      <c r="D248" s="33" t="s">
        <v>239</v>
      </c>
      <c r="E248" s="34"/>
      <c r="F248" s="34">
        <f t="shared" si="6"/>
        <v>0</v>
      </c>
      <c r="G248" s="34"/>
      <c r="H248" s="34">
        <f t="shared" si="7"/>
        <v>0</v>
      </c>
    </row>
    <row r="249" spans="2:8" x14ac:dyDescent="0.4">
      <c r="B249" s="23"/>
      <c r="C249" s="23"/>
      <c r="D249" s="33" t="s">
        <v>240</v>
      </c>
      <c r="E249" s="34"/>
      <c r="F249" s="34">
        <f t="shared" si="6"/>
        <v>0</v>
      </c>
      <c r="G249" s="34"/>
      <c r="H249" s="34">
        <f t="shared" si="7"/>
        <v>0</v>
      </c>
    </row>
    <row r="250" spans="2:8" x14ac:dyDescent="0.4">
      <c r="B250" s="23"/>
      <c r="C250" s="23"/>
      <c r="D250" s="33" t="s">
        <v>145</v>
      </c>
      <c r="E250" s="34"/>
      <c r="F250" s="34">
        <f t="shared" si="6"/>
        <v>0</v>
      </c>
      <c r="G250" s="34"/>
      <c r="H250" s="34">
        <f t="shared" si="7"/>
        <v>0</v>
      </c>
    </row>
    <row r="251" spans="2:8" x14ac:dyDescent="0.4">
      <c r="B251" s="23"/>
      <c r="C251" s="26"/>
      <c r="D251" s="36" t="s">
        <v>241</v>
      </c>
      <c r="E251" s="37">
        <f>+E222+E223+E224+E225+E227+E228+E229+E236+E237+E238+E239+E240+E241+E242+E243+E244+E245</f>
        <v>2782100</v>
      </c>
      <c r="F251" s="37">
        <f t="shared" si="6"/>
        <v>2782100</v>
      </c>
      <c r="G251" s="37">
        <f>+G222+G223+G224+G225+G227+G228+G229+G236+G237+G238+G239+G240+G241+G242+G243+G244+G245</f>
        <v>0</v>
      </c>
      <c r="H251" s="37">
        <f t="shared" si="7"/>
        <v>2782100</v>
      </c>
    </row>
    <row r="252" spans="2:8" x14ac:dyDescent="0.4">
      <c r="B252" s="26"/>
      <c r="C252" s="32" t="s">
        <v>242</v>
      </c>
      <c r="D252" s="30"/>
      <c r="E252" s="31">
        <f xml:space="preserve"> +E221 - E251</f>
        <v>2217900</v>
      </c>
      <c r="F252" s="31">
        <f t="shared" si="6"/>
        <v>2217900</v>
      </c>
      <c r="G252" s="31">
        <f xml:space="preserve"> +G221 - G251</f>
        <v>0</v>
      </c>
      <c r="H252" s="31">
        <f>H221-H251</f>
        <v>2217900</v>
      </c>
    </row>
    <row r="253" spans="2:8" x14ac:dyDescent="0.4">
      <c r="B253" s="32" t="s">
        <v>243</v>
      </c>
      <c r="C253" s="29"/>
      <c r="D253" s="30"/>
      <c r="E253" s="31">
        <f xml:space="preserve"> +E159 +E193 +E252</f>
        <v>127172</v>
      </c>
      <c r="F253" s="31">
        <f t="shared" si="6"/>
        <v>127172</v>
      </c>
      <c r="G253" s="31">
        <f xml:space="preserve"> +G159 +G193 +G252</f>
        <v>0</v>
      </c>
      <c r="H253" s="31">
        <f>H159+H193+H252</f>
        <v>127172</v>
      </c>
    </row>
    <row r="254" spans="2:8" x14ac:dyDescent="0.4">
      <c r="B254" s="32" t="s">
        <v>244</v>
      </c>
      <c r="C254" s="29"/>
      <c r="D254" s="30"/>
      <c r="E254" s="31">
        <v>10178183</v>
      </c>
      <c r="F254" s="31">
        <f t="shared" si="6"/>
        <v>10178183</v>
      </c>
      <c r="G254" s="31"/>
      <c r="H254" s="31">
        <f t="shared" si="7"/>
        <v>10178183</v>
      </c>
    </row>
    <row r="255" spans="2:8" x14ac:dyDescent="0.4">
      <c r="B255" s="32" t="s">
        <v>245</v>
      </c>
      <c r="C255" s="29"/>
      <c r="D255" s="30"/>
      <c r="E255" s="31">
        <f xml:space="preserve"> +E253 +E254</f>
        <v>10305355</v>
      </c>
      <c r="F255" s="31">
        <f t="shared" si="6"/>
        <v>10305355</v>
      </c>
      <c r="G255" s="31">
        <f xml:space="preserve"> +G253 +G254</f>
        <v>0</v>
      </c>
      <c r="H255" s="31">
        <f>H253+H254</f>
        <v>10305355</v>
      </c>
    </row>
  </sheetData>
  <mergeCells count="15">
    <mergeCell ref="B194:B252"/>
    <mergeCell ref="C194:C221"/>
    <mergeCell ref="C222:C251"/>
    <mergeCell ref="B7:B159"/>
    <mergeCell ref="C7:C78"/>
    <mergeCell ref="C79:C158"/>
    <mergeCell ref="B160:B193"/>
    <mergeCell ref="C160:C175"/>
    <mergeCell ref="C176:C192"/>
    <mergeCell ref="B2:H2"/>
    <mergeCell ref="B3:H3"/>
    <mergeCell ref="B5:D6"/>
    <mergeCell ref="F5:F6"/>
    <mergeCell ref="G5:G6"/>
    <mergeCell ref="H5:H6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D21CC4-E080-43C9-9BD9-8E956F18BD99}">
  <sheetPr>
    <pageSetUpPr fitToPage="1"/>
  </sheetPr>
  <dimension ref="B1:I255"/>
  <sheetViews>
    <sheetView showGridLines="0" workbookViewId="0"/>
  </sheetViews>
  <sheetFormatPr defaultRowHeight="18.75" x14ac:dyDescent="0.4"/>
  <cols>
    <col min="1" max="3" width="2.875" customWidth="1"/>
    <col min="4" max="4" width="44.375" customWidth="1"/>
    <col min="5" max="9" width="20.75" customWidth="1"/>
  </cols>
  <sheetData>
    <row r="1" spans="2:9" ht="21" x14ac:dyDescent="0.4">
      <c r="B1" s="1"/>
      <c r="C1" s="1"/>
      <c r="D1" s="1"/>
      <c r="E1" s="1"/>
      <c r="F1" s="1"/>
      <c r="H1" s="2"/>
      <c r="I1" s="3" t="s">
        <v>0</v>
      </c>
    </row>
    <row r="2" spans="2:9" ht="21" x14ac:dyDescent="0.4">
      <c r="B2" s="4" t="s">
        <v>253</v>
      </c>
      <c r="C2" s="4"/>
      <c r="D2" s="4"/>
      <c r="E2" s="4"/>
      <c r="F2" s="4"/>
      <c r="G2" s="4"/>
      <c r="H2" s="4"/>
      <c r="I2" s="4"/>
    </row>
    <row r="3" spans="2:9" ht="21" x14ac:dyDescent="0.4">
      <c r="B3" s="5" t="s">
        <v>2</v>
      </c>
      <c r="C3" s="5"/>
      <c r="D3" s="5"/>
      <c r="E3" s="5"/>
      <c r="F3" s="5"/>
      <c r="G3" s="5"/>
      <c r="H3" s="5"/>
      <c r="I3" s="5"/>
    </row>
    <row r="4" spans="2:9" x14ac:dyDescent="0.4">
      <c r="B4" s="6"/>
      <c r="C4" s="6"/>
      <c r="D4" s="6"/>
      <c r="E4" s="6"/>
      <c r="F4" s="6"/>
      <c r="G4" s="7"/>
      <c r="H4" s="7"/>
      <c r="I4" s="6" t="s">
        <v>3</v>
      </c>
    </row>
    <row r="5" spans="2:9" x14ac:dyDescent="0.4">
      <c r="B5" s="8" t="s">
        <v>4</v>
      </c>
      <c r="C5" s="9"/>
      <c r="D5" s="10"/>
      <c r="E5" s="11" t="s">
        <v>5</v>
      </c>
      <c r="F5" s="12"/>
      <c r="G5" s="13" t="s">
        <v>6</v>
      </c>
      <c r="H5" s="13" t="s">
        <v>7</v>
      </c>
      <c r="I5" s="13" t="s">
        <v>8</v>
      </c>
    </row>
    <row r="6" spans="2:9" ht="114" x14ac:dyDescent="0.4">
      <c r="B6" s="14"/>
      <c r="C6" s="15"/>
      <c r="D6" s="16"/>
      <c r="E6" s="17" t="s">
        <v>254</v>
      </c>
      <c r="F6" s="18" t="s">
        <v>255</v>
      </c>
      <c r="G6" s="19"/>
      <c r="H6" s="19"/>
      <c r="I6" s="19"/>
    </row>
    <row r="7" spans="2:9" x14ac:dyDescent="0.4">
      <c r="B7" s="20" t="s">
        <v>14</v>
      </c>
      <c r="C7" s="20" t="s">
        <v>15</v>
      </c>
      <c r="D7" s="21" t="s">
        <v>16</v>
      </c>
      <c r="E7" s="22">
        <f>+E8+E12+E19+E26+E29+E33+E46+E56</f>
        <v>681306623</v>
      </c>
      <c r="F7" s="22">
        <f>+F8+F12+F19+F26+F29+F33+F46+F56</f>
        <v>38677429</v>
      </c>
      <c r="G7" s="22">
        <f>+E7+F7</f>
        <v>719984052</v>
      </c>
      <c r="H7" s="22">
        <f>+H8+H12+H19+H26+H29+H33+H46+H56</f>
        <v>0</v>
      </c>
      <c r="I7" s="22">
        <f>G7-ABS(H7)</f>
        <v>719984052</v>
      </c>
    </row>
    <row r="8" spans="2:9" x14ac:dyDescent="0.4">
      <c r="B8" s="23"/>
      <c r="C8" s="23"/>
      <c r="D8" s="24" t="s">
        <v>17</v>
      </c>
      <c r="E8" s="25">
        <f>+E9+E10+E11</f>
        <v>497742411</v>
      </c>
      <c r="F8" s="25">
        <f>+F9+F10+F11</f>
        <v>0</v>
      </c>
      <c r="G8" s="25">
        <f t="shared" ref="G8:G71" si="0">+E8+F8</f>
        <v>497742411</v>
      </c>
      <c r="H8" s="25">
        <f>+H9+H10+H11</f>
        <v>0</v>
      </c>
      <c r="I8" s="25">
        <f t="shared" ref="I8:I71" si="1">G8-ABS(H8)</f>
        <v>497742411</v>
      </c>
    </row>
    <row r="9" spans="2:9" x14ac:dyDescent="0.4">
      <c r="B9" s="23"/>
      <c r="C9" s="23"/>
      <c r="D9" s="24" t="s">
        <v>18</v>
      </c>
      <c r="E9" s="25">
        <v>441230661</v>
      </c>
      <c r="F9" s="25"/>
      <c r="G9" s="25">
        <f t="shared" si="0"/>
        <v>441230661</v>
      </c>
      <c r="H9" s="25"/>
      <c r="I9" s="25">
        <f t="shared" si="1"/>
        <v>441230661</v>
      </c>
    </row>
    <row r="10" spans="2:9" x14ac:dyDescent="0.4">
      <c r="B10" s="23"/>
      <c r="C10" s="23"/>
      <c r="D10" s="24" t="s">
        <v>19</v>
      </c>
      <c r="E10" s="25"/>
      <c r="F10" s="25"/>
      <c r="G10" s="25">
        <f t="shared" si="0"/>
        <v>0</v>
      </c>
      <c r="H10" s="25"/>
      <c r="I10" s="25">
        <f t="shared" si="1"/>
        <v>0</v>
      </c>
    </row>
    <row r="11" spans="2:9" x14ac:dyDescent="0.4">
      <c r="B11" s="23"/>
      <c r="C11" s="23"/>
      <c r="D11" s="24" t="s">
        <v>20</v>
      </c>
      <c r="E11" s="25">
        <v>56511750</v>
      </c>
      <c r="F11" s="25"/>
      <c r="G11" s="25">
        <f t="shared" si="0"/>
        <v>56511750</v>
      </c>
      <c r="H11" s="25"/>
      <c r="I11" s="25">
        <f t="shared" si="1"/>
        <v>56511750</v>
      </c>
    </row>
    <row r="12" spans="2:9" x14ac:dyDescent="0.4">
      <c r="B12" s="23"/>
      <c r="C12" s="23"/>
      <c r="D12" s="24" t="s">
        <v>21</v>
      </c>
      <c r="E12" s="25">
        <f>+E13+E14+E15+E16+E17+E18</f>
        <v>0</v>
      </c>
      <c r="F12" s="25">
        <f>+F13+F14+F15+F16+F17+F18</f>
        <v>28763632</v>
      </c>
      <c r="G12" s="25">
        <f t="shared" si="0"/>
        <v>28763632</v>
      </c>
      <c r="H12" s="25">
        <f>+H13+H14+H15+H16+H17+H18</f>
        <v>0</v>
      </c>
      <c r="I12" s="25">
        <f t="shared" si="1"/>
        <v>28763632</v>
      </c>
    </row>
    <row r="13" spans="2:9" x14ac:dyDescent="0.4">
      <c r="B13" s="23"/>
      <c r="C13" s="23"/>
      <c r="D13" s="24" t="s">
        <v>18</v>
      </c>
      <c r="E13" s="25"/>
      <c r="F13" s="25">
        <v>25048941</v>
      </c>
      <c r="G13" s="25">
        <f t="shared" si="0"/>
        <v>25048941</v>
      </c>
      <c r="H13" s="25"/>
      <c r="I13" s="25">
        <f t="shared" si="1"/>
        <v>25048941</v>
      </c>
    </row>
    <row r="14" spans="2:9" x14ac:dyDescent="0.4">
      <c r="B14" s="23"/>
      <c r="C14" s="23"/>
      <c r="D14" s="24" t="s">
        <v>22</v>
      </c>
      <c r="E14" s="25"/>
      <c r="F14" s="25">
        <v>95642</v>
      </c>
      <c r="G14" s="25">
        <f t="shared" si="0"/>
        <v>95642</v>
      </c>
      <c r="H14" s="25"/>
      <c r="I14" s="25">
        <f t="shared" si="1"/>
        <v>95642</v>
      </c>
    </row>
    <row r="15" spans="2:9" x14ac:dyDescent="0.4">
      <c r="B15" s="23"/>
      <c r="C15" s="23"/>
      <c r="D15" s="24" t="s">
        <v>23</v>
      </c>
      <c r="E15" s="25"/>
      <c r="F15" s="25"/>
      <c r="G15" s="25">
        <f t="shared" si="0"/>
        <v>0</v>
      </c>
      <c r="H15" s="25"/>
      <c r="I15" s="25">
        <f t="shared" si="1"/>
        <v>0</v>
      </c>
    </row>
    <row r="16" spans="2:9" x14ac:dyDescent="0.4">
      <c r="B16" s="23"/>
      <c r="C16" s="23"/>
      <c r="D16" s="24" t="s">
        <v>24</v>
      </c>
      <c r="E16" s="25"/>
      <c r="F16" s="25">
        <v>3601142</v>
      </c>
      <c r="G16" s="25">
        <f t="shared" si="0"/>
        <v>3601142</v>
      </c>
      <c r="H16" s="25"/>
      <c r="I16" s="25">
        <f t="shared" si="1"/>
        <v>3601142</v>
      </c>
    </row>
    <row r="17" spans="2:9" x14ac:dyDescent="0.4">
      <c r="B17" s="23"/>
      <c r="C17" s="23"/>
      <c r="D17" s="24" t="s">
        <v>25</v>
      </c>
      <c r="E17" s="25"/>
      <c r="F17" s="25"/>
      <c r="G17" s="25">
        <f t="shared" si="0"/>
        <v>0</v>
      </c>
      <c r="H17" s="25"/>
      <c r="I17" s="25">
        <f t="shared" si="1"/>
        <v>0</v>
      </c>
    </row>
    <row r="18" spans="2:9" x14ac:dyDescent="0.4">
      <c r="B18" s="23"/>
      <c r="C18" s="23"/>
      <c r="D18" s="24" t="s">
        <v>26</v>
      </c>
      <c r="E18" s="25"/>
      <c r="F18" s="25">
        <v>17907</v>
      </c>
      <c r="G18" s="25">
        <f t="shared" si="0"/>
        <v>17907</v>
      </c>
      <c r="H18" s="25"/>
      <c r="I18" s="25">
        <f t="shared" si="1"/>
        <v>17907</v>
      </c>
    </row>
    <row r="19" spans="2:9" x14ac:dyDescent="0.4">
      <c r="B19" s="23"/>
      <c r="C19" s="23"/>
      <c r="D19" s="24" t="s">
        <v>27</v>
      </c>
      <c r="E19" s="25">
        <f>+E20+E21+E22+E23+E24+E25</f>
        <v>0</v>
      </c>
      <c r="F19" s="25">
        <f>+F20+F21+F22+F23+F24+F25</f>
        <v>0</v>
      </c>
      <c r="G19" s="25">
        <f t="shared" si="0"/>
        <v>0</v>
      </c>
      <c r="H19" s="25">
        <f>+H20+H21+H22+H23+H24+H25</f>
        <v>0</v>
      </c>
      <c r="I19" s="25">
        <f t="shared" si="1"/>
        <v>0</v>
      </c>
    </row>
    <row r="20" spans="2:9" x14ac:dyDescent="0.4">
      <c r="B20" s="23"/>
      <c r="C20" s="23"/>
      <c r="D20" s="24" t="s">
        <v>18</v>
      </c>
      <c r="E20" s="25"/>
      <c r="F20" s="25"/>
      <c r="G20" s="25">
        <f t="shared" si="0"/>
        <v>0</v>
      </c>
      <c r="H20" s="25"/>
      <c r="I20" s="25">
        <f t="shared" si="1"/>
        <v>0</v>
      </c>
    </row>
    <row r="21" spans="2:9" x14ac:dyDescent="0.4">
      <c r="B21" s="23"/>
      <c r="C21" s="23"/>
      <c r="D21" s="24" t="s">
        <v>22</v>
      </c>
      <c r="E21" s="25"/>
      <c r="F21" s="25"/>
      <c r="G21" s="25">
        <f t="shared" si="0"/>
        <v>0</v>
      </c>
      <c r="H21" s="25"/>
      <c r="I21" s="25">
        <f t="shared" si="1"/>
        <v>0</v>
      </c>
    </row>
    <row r="22" spans="2:9" x14ac:dyDescent="0.4">
      <c r="B22" s="23"/>
      <c r="C22" s="23"/>
      <c r="D22" s="24" t="s">
        <v>23</v>
      </c>
      <c r="E22" s="25"/>
      <c r="F22" s="25"/>
      <c r="G22" s="25">
        <f t="shared" si="0"/>
        <v>0</v>
      </c>
      <c r="H22" s="25"/>
      <c r="I22" s="25">
        <f t="shared" si="1"/>
        <v>0</v>
      </c>
    </row>
    <row r="23" spans="2:9" x14ac:dyDescent="0.4">
      <c r="B23" s="23"/>
      <c r="C23" s="23"/>
      <c r="D23" s="24" t="s">
        <v>24</v>
      </c>
      <c r="E23" s="25"/>
      <c r="F23" s="25"/>
      <c r="G23" s="25">
        <f t="shared" si="0"/>
        <v>0</v>
      </c>
      <c r="H23" s="25"/>
      <c r="I23" s="25">
        <f t="shared" si="1"/>
        <v>0</v>
      </c>
    </row>
    <row r="24" spans="2:9" x14ac:dyDescent="0.4">
      <c r="B24" s="23"/>
      <c r="C24" s="23"/>
      <c r="D24" s="24" t="s">
        <v>25</v>
      </c>
      <c r="E24" s="25"/>
      <c r="F24" s="25"/>
      <c r="G24" s="25">
        <f t="shared" si="0"/>
        <v>0</v>
      </c>
      <c r="H24" s="25"/>
      <c r="I24" s="25">
        <f t="shared" si="1"/>
        <v>0</v>
      </c>
    </row>
    <row r="25" spans="2:9" x14ac:dyDescent="0.4">
      <c r="B25" s="23"/>
      <c r="C25" s="23"/>
      <c r="D25" s="24" t="s">
        <v>26</v>
      </c>
      <c r="E25" s="25"/>
      <c r="F25" s="25"/>
      <c r="G25" s="25">
        <f t="shared" si="0"/>
        <v>0</v>
      </c>
      <c r="H25" s="25"/>
      <c r="I25" s="25">
        <f t="shared" si="1"/>
        <v>0</v>
      </c>
    </row>
    <row r="26" spans="2:9" x14ac:dyDescent="0.4">
      <c r="B26" s="23"/>
      <c r="C26" s="23"/>
      <c r="D26" s="24" t="s">
        <v>28</v>
      </c>
      <c r="E26" s="25">
        <f>+E27+E28</f>
        <v>0</v>
      </c>
      <c r="F26" s="25">
        <f>+F27+F28</f>
        <v>0</v>
      </c>
      <c r="G26" s="25">
        <f t="shared" si="0"/>
        <v>0</v>
      </c>
      <c r="H26" s="25">
        <f>+H27+H28</f>
        <v>0</v>
      </c>
      <c r="I26" s="25">
        <f t="shared" si="1"/>
        <v>0</v>
      </c>
    </row>
    <row r="27" spans="2:9" x14ac:dyDescent="0.4">
      <c r="B27" s="23"/>
      <c r="C27" s="23"/>
      <c r="D27" s="24" t="s">
        <v>29</v>
      </c>
      <c r="E27" s="25"/>
      <c r="F27" s="25"/>
      <c r="G27" s="25">
        <f t="shared" si="0"/>
        <v>0</v>
      </c>
      <c r="H27" s="25"/>
      <c r="I27" s="25">
        <f t="shared" si="1"/>
        <v>0</v>
      </c>
    </row>
    <row r="28" spans="2:9" x14ac:dyDescent="0.4">
      <c r="B28" s="23"/>
      <c r="C28" s="23"/>
      <c r="D28" s="24" t="s">
        <v>30</v>
      </c>
      <c r="E28" s="25"/>
      <c r="F28" s="25"/>
      <c r="G28" s="25">
        <f t="shared" si="0"/>
        <v>0</v>
      </c>
      <c r="H28" s="25"/>
      <c r="I28" s="25">
        <f t="shared" si="1"/>
        <v>0</v>
      </c>
    </row>
    <row r="29" spans="2:9" x14ac:dyDescent="0.4">
      <c r="B29" s="23"/>
      <c r="C29" s="23"/>
      <c r="D29" s="24" t="s">
        <v>31</v>
      </c>
      <c r="E29" s="25">
        <f>+E30+E31+E32</f>
        <v>0</v>
      </c>
      <c r="F29" s="25">
        <f>+F30+F31+F32</f>
        <v>0</v>
      </c>
      <c r="G29" s="25">
        <f t="shared" si="0"/>
        <v>0</v>
      </c>
      <c r="H29" s="25">
        <f>+H30+H31+H32</f>
        <v>0</v>
      </c>
      <c r="I29" s="25">
        <f t="shared" si="1"/>
        <v>0</v>
      </c>
    </row>
    <row r="30" spans="2:9" x14ac:dyDescent="0.4">
      <c r="B30" s="23"/>
      <c r="C30" s="23"/>
      <c r="D30" s="24" t="s">
        <v>32</v>
      </c>
      <c r="E30" s="25"/>
      <c r="F30" s="25"/>
      <c r="G30" s="25">
        <f t="shared" si="0"/>
        <v>0</v>
      </c>
      <c r="H30" s="25"/>
      <c r="I30" s="25">
        <f t="shared" si="1"/>
        <v>0</v>
      </c>
    </row>
    <row r="31" spans="2:9" x14ac:dyDescent="0.4">
      <c r="B31" s="23"/>
      <c r="C31" s="23"/>
      <c r="D31" s="24" t="s">
        <v>33</v>
      </c>
      <c r="E31" s="25"/>
      <c r="F31" s="25"/>
      <c r="G31" s="25">
        <f t="shared" si="0"/>
        <v>0</v>
      </c>
      <c r="H31" s="25"/>
      <c r="I31" s="25">
        <f t="shared" si="1"/>
        <v>0</v>
      </c>
    </row>
    <row r="32" spans="2:9" x14ac:dyDescent="0.4">
      <c r="B32" s="23"/>
      <c r="C32" s="23"/>
      <c r="D32" s="24" t="s">
        <v>34</v>
      </c>
      <c r="E32" s="25"/>
      <c r="F32" s="25"/>
      <c r="G32" s="25">
        <f t="shared" si="0"/>
        <v>0</v>
      </c>
      <c r="H32" s="25"/>
      <c r="I32" s="25">
        <f t="shared" si="1"/>
        <v>0</v>
      </c>
    </row>
    <row r="33" spans="2:9" x14ac:dyDescent="0.4">
      <c r="B33" s="23"/>
      <c r="C33" s="23"/>
      <c r="D33" s="24" t="s">
        <v>35</v>
      </c>
      <c r="E33" s="25">
        <f>+E34+E35+E36+E37+E38+E39+E40+E41+E42+E43+E44+E45</f>
        <v>176607729</v>
      </c>
      <c r="F33" s="25">
        <f>+F34+F35+F36+F37+F38+F39+F40+F41+F42+F43+F44+F45</f>
        <v>9913797</v>
      </c>
      <c r="G33" s="25">
        <f t="shared" si="0"/>
        <v>186521526</v>
      </c>
      <c r="H33" s="25">
        <f>+H34+H35+H36+H37+H38+H39+H40+H41+H42+H43+H44+H45</f>
        <v>0</v>
      </c>
      <c r="I33" s="25">
        <f t="shared" si="1"/>
        <v>186521526</v>
      </c>
    </row>
    <row r="34" spans="2:9" x14ac:dyDescent="0.4">
      <c r="B34" s="23"/>
      <c r="C34" s="23"/>
      <c r="D34" s="24" t="s">
        <v>36</v>
      </c>
      <c r="E34" s="25"/>
      <c r="F34" s="25"/>
      <c r="G34" s="25">
        <f t="shared" si="0"/>
        <v>0</v>
      </c>
      <c r="H34" s="25"/>
      <c r="I34" s="25">
        <f t="shared" si="1"/>
        <v>0</v>
      </c>
    </row>
    <row r="35" spans="2:9" x14ac:dyDescent="0.4">
      <c r="B35" s="23"/>
      <c r="C35" s="23"/>
      <c r="D35" s="24" t="s">
        <v>37</v>
      </c>
      <c r="E35" s="25"/>
      <c r="F35" s="25">
        <v>60606</v>
      </c>
      <c r="G35" s="25">
        <f t="shared" si="0"/>
        <v>60606</v>
      </c>
      <c r="H35" s="25"/>
      <c r="I35" s="25">
        <f t="shared" si="1"/>
        <v>60606</v>
      </c>
    </row>
    <row r="36" spans="2:9" x14ac:dyDescent="0.4">
      <c r="B36" s="23"/>
      <c r="C36" s="23"/>
      <c r="D36" s="24" t="s">
        <v>38</v>
      </c>
      <c r="E36" s="25"/>
      <c r="F36" s="25"/>
      <c r="G36" s="25">
        <f t="shared" si="0"/>
        <v>0</v>
      </c>
      <c r="H36" s="25"/>
      <c r="I36" s="25">
        <f t="shared" si="1"/>
        <v>0</v>
      </c>
    </row>
    <row r="37" spans="2:9" x14ac:dyDescent="0.4">
      <c r="B37" s="23"/>
      <c r="C37" s="23"/>
      <c r="D37" s="24" t="s">
        <v>39</v>
      </c>
      <c r="E37" s="25"/>
      <c r="F37" s="25"/>
      <c r="G37" s="25">
        <f t="shared" si="0"/>
        <v>0</v>
      </c>
      <c r="H37" s="25"/>
      <c r="I37" s="25">
        <f t="shared" si="1"/>
        <v>0</v>
      </c>
    </row>
    <row r="38" spans="2:9" x14ac:dyDescent="0.4">
      <c r="B38" s="23"/>
      <c r="C38" s="23"/>
      <c r="D38" s="24" t="s">
        <v>40</v>
      </c>
      <c r="E38" s="25">
        <v>65875220</v>
      </c>
      <c r="F38" s="25">
        <v>3932690</v>
      </c>
      <c r="G38" s="25">
        <f t="shared" si="0"/>
        <v>69807910</v>
      </c>
      <c r="H38" s="25"/>
      <c r="I38" s="25">
        <f t="shared" si="1"/>
        <v>69807910</v>
      </c>
    </row>
    <row r="39" spans="2:9" x14ac:dyDescent="0.4">
      <c r="B39" s="23"/>
      <c r="C39" s="23"/>
      <c r="D39" s="24" t="s">
        <v>41</v>
      </c>
      <c r="E39" s="25">
        <v>8761900</v>
      </c>
      <c r="F39" s="25">
        <v>110345</v>
      </c>
      <c r="G39" s="25">
        <f t="shared" si="0"/>
        <v>8872245</v>
      </c>
      <c r="H39" s="25"/>
      <c r="I39" s="25">
        <f t="shared" si="1"/>
        <v>8872245</v>
      </c>
    </row>
    <row r="40" spans="2:9" x14ac:dyDescent="0.4">
      <c r="B40" s="23"/>
      <c r="C40" s="23"/>
      <c r="D40" s="24" t="s">
        <v>42</v>
      </c>
      <c r="E40" s="25"/>
      <c r="F40" s="25"/>
      <c r="G40" s="25">
        <f t="shared" si="0"/>
        <v>0</v>
      </c>
      <c r="H40" s="25"/>
      <c r="I40" s="25">
        <f t="shared" si="1"/>
        <v>0</v>
      </c>
    </row>
    <row r="41" spans="2:9" x14ac:dyDescent="0.4">
      <c r="B41" s="23"/>
      <c r="C41" s="23"/>
      <c r="D41" s="24" t="s">
        <v>43</v>
      </c>
      <c r="E41" s="25">
        <v>85006981</v>
      </c>
      <c r="F41" s="25">
        <v>5386720</v>
      </c>
      <c r="G41" s="25">
        <f t="shared" si="0"/>
        <v>90393701</v>
      </c>
      <c r="H41" s="25"/>
      <c r="I41" s="25">
        <f t="shared" si="1"/>
        <v>90393701</v>
      </c>
    </row>
    <row r="42" spans="2:9" x14ac:dyDescent="0.4">
      <c r="B42" s="23"/>
      <c r="C42" s="23"/>
      <c r="D42" s="24" t="s">
        <v>44</v>
      </c>
      <c r="E42" s="25">
        <v>15096450</v>
      </c>
      <c r="F42" s="25">
        <v>423436</v>
      </c>
      <c r="G42" s="25">
        <f t="shared" si="0"/>
        <v>15519886</v>
      </c>
      <c r="H42" s="25"/>
      <c r="I42" s="25">
        <f t="shared" si="1"/>
        <v>15519886</v>
      </c>
    </row>
    <row r="43" spans="2:9" x14ac:dyDescent="0.4">
      <c r="B43" s="23"/>
      <c r="C43" s="23"/>
      <c r="D43" s="24" t="s">
        <v>45</v>
      </c>
      <c r="E43" s="25"/>
      <c r="F43" s="25"/>
      <c r="G43" s="25">
        <f t="shared" si="0"/>
        <v>0</v>
      </c>
      <c r="H43" s="25"/>
      <c r="I43" s="25">
        <f t="shared" si="1"/>
        <v>0</v>
      </c>
    </row>
    <row r="44" spans="2:9" x14ac:dyDescent="0.4">
      <c r="B44" s="23"/>
      <c r="C44" s="23"/>
      <c r="D44" s="24" t="s">
        <v>46</v>
      </c>
      <c r="E44" s="25"/>
      <c r="F44" s="25"/>
      <c r="G44" s="25">
        <f t="shared" si="0"/>
        <v>0</v>
      </c>
      <c r="H44" s="25"/>
      <c r="I44" s="25">
        <f t="shared" si="1"/>
        <v>0</v>
      </c>
    </row>
    <row r="45" spans="2:9" x14ac:dyDescent="0.4">
      <c r="B45" s="23"/>
      <c r="C45" s="23"/>
      <c r="D45" s="24" t="s">
        <v>47</v>
      </c>
      <c r="E45" s="25">
        <v>1867178</v>
      </c>
      <c r="F45" s="25"/>
      <c r="G45" s="25">
        <f t="shared" si="0"/>
        <v>1867178</v>
      </c>
      <c r="H45" s="25"/>
      <c r="I45" s="25">
        <f t="shared" si="1"/>
        <v>1867178</v>
      </c>
    </row>
    <row r="46" spans="2:9" x14ac:dyDescent="0.4">
      <c r="B46" s="23"/>
      <c r="C46" s="23"/>
      <c r="D46" s="24" t="s">
        <v>48</v>
      </c>
      <c r="E46" s="25">
        <f>+E47+E48+E49+E50+E51+E52+E53+E54+E55</f>
        <v>6956483</v>
      </c>
      <c r="F46" s="25">
        <f>+F47+F48+F49+F50+F51+F52+F53+F54+F55</f>
        <v>0</v>
      </c>
      <c r="G46" s="25">
        <f t="shared" si="0"/>
        <v>6956483</v>
      </c>
      <c r="H46" s="25">
        <f>+H47+H48+H49+H50+H51+H52+H53+H54+H55</f>
        <v>0</v>
      </c>
      <c r="I46" s="25">
        <f t="shared" si="1"/>
        <v>6956483</v>
      </c>
    </row>
    <row r="47" spans="2:9" x14ac:dyDescent="0.4">
      <c r="B47" s="23"/>
      <c r="C47" s="23"/>
      <c r="D47" s="24" t="s">
        <v>49</v>
      </c>
      <c r="E47" s="25"/>
      <c r="F47" s="25"/>
      <c r="G47" s="25">
        <f t="shared" si="0"/>
        <v>0</v>
      </c>
      <c r="H47" s="25"/>
      <c r="I47" s="25">
        <f t="shared" si="1"/>
        <v>0</v>
      </c>
    </row>
    <row r="48" spans="2:9" x14ac:dyDescent="0.4">
      <c r="B48" s="23"/>
      <c r="C48" s="23"/>
      <c r="D48" s="24" t="s">
        <v>50</v>
      </c>
      <c r="E48" s="25">
        <v>6727903</v>
      </c>
      <c r="F48" s="25"/>
      <c r="G48" s="25">
        <f t="shared" si="0"/>
        <v>6727903</v>
      </c>
      <c r="H48" s="25"/>
      <c r="I48" s="25">
        <f t="shared" si="1"/>
        <v>6727903</v>
      </c>
    </row>
    <row r="49" spans="2:9" x14ac:dyDescent="0.4">
      <c r="B49" s="23"/>
      <c r="C49" s="23"/>
      <c r="D49" s="24" t="s">
        <v>51</v>
      </c>
      <c r="E49" s="25"/>
      <c r="F49" s="25"/>
      <c r="G49" s="25">
        <f t="shared" si="0"/>
        <v>0</v>
      </c>
      <c r="H49" s="25"/>
      <c r="I49" s="25">
        <f t="shared" si="1"/>
        <v>0</v>
      </c>
    </row>
    <row r="50" spans="2:9" x14ac:dyDescent="0.4">
      <c r="B50" s="23"/>
      <c r="C50" s="23"/>
      <c r="D50" s="24" t="s">
        <v>52</v>
      </c>
      <c r="E50" s="25"/>
      <c r="F50" s="25"/>
      <c r="G50" s="25">
        <f t="shared" si="0"/>
        <v>0</v>
      </c>
      <c r="H50" s="25"/>
      <c r="I50" s="25">
        <f t="shared" si="1"/>
        <v>0</v>
      </c>
    </row>
    <row r="51" spans="2:9" x14ac:dyDescent="0.4">
      <c r="B51" s="23"/>
      <c r="C51" s="23"/>
      <c r="D51" s="24" t="s">
        <v>53</v>
      </c>
      <c r="E51" s="25"/>
      <c r="F51" s="25"/>
      <c r="G51" s="25">
        <f t="shared" si="0"/>
        <v>0</v>
      </c>
      <c r="H51" s="25"/>
      <c r="I51" s="25">
        <f t="shared" si="1"/>
        <v>0</v>
      </c>
    </row>
    <row r="52" spans="2:9" x14ac:dyDescent="0.4">
      <c r="B52" s="23"/>
      <c r="C52" s="23"/>
      <c r="D52" s="24" t="s">
        <v>54</v>
      </c>
      <c r="E52" s="25"/>
      <c r="F52" s="25"/>
      <c r="G52" s="25">
        <f t="shared" si="0"/>
        <v>0</v>
      </c>
      <c r="H52" s="25"/>
      <c r="I52" s="25">
        <f t="shared" si="1"/>
        <v>0</v>
      </c>
    </row>
    <row r="53" spans="2:9" x14ac:dyDescent="0.4">
      <c r="B53" s="23"/>
      <c r="C53" s="23"/>
      <c r="D53" s="24" t="s">
        <v>55</v>
      </c>
      <c r="E53" s="25">
        <v>228580</v>
      </c>
      <c r="F53" s="25"/>
      <c r="G53" s="25">
        <f t="shared" si="0"/>
        <v>228580</v>
      </c>
      <c r="H53" s="25"/>
      <c r="I53" s="25">
        <f t="shared" si="1"/>
        <v>228580</v>
      </c>
    </row>
    <row r="54" spans="2:9" x14ac:dyDescent="0.4">
      <c r="B54" s="23"/>
      <c r="C54" s="23"/>
      <c r="D54" s="24" t="s">
        <v>56</v>
      </c>
      <c r="E54" s="25"/>
      <c r="F54" s="25"/>
      <c r="G54" s="25">
        <f t="shared" si="0"/>
        <v>0</v>
      </c>
      <c r="H54" s="25"/>
      <c r="I54" s="25">
        <f t="shared" si="1"/>
        <v>0</v>
      </c>
    </row>
    <row r="55" spans="2:9" x14ac:dyDescent="0.4">
      <c r="B55" s="23"/>
      <c r="C55" s="23"/>
      <c r="D55" s="24" t="s">
        <v>57</v>
      </c>
      <c r="E55" s="25"/>
      <c r="F55" s="25"/>
      <c r="G55" s="25">
        <f t="shared" si="0"/>
        <v>0</v>
      </c>
      <c r="H55" s="25"/>
      <c r="I55" s="25">
        <f t="shared" si="1"/>
        <v>0</v>
      </c>
    </row>
    <row r="56" spans="2:9" x14ac:dyDescent="0.4">
      <c r="B56" s="23"/>
      <c r="C56" s="23"/>
      <c r="D56" s="24" t="s">
        <v>58</v>
      </c>
      <c r="E56" s="25"/>
      <c r="F56" s="25"/>
      <c r="G56" s="25">
        <f t="shared" si="0"/>
        <v>0</v>
      </c>
      <c r="H56" s="25"/>
      <c r="I56" s="25">
        <f t="shared" si="1"/>
        <v>0</v>
      </c>
    </row>
    <row r="57" spans="2:9" x14ac:dyDescent="0.4">
      <c r="B57" s="23"/>
      <c r="C57" s="23"/>
      <c r="D57" s="24" t="s">
        <v>59</v>
      </c>
      <c r="E57" s="25">
        <f>+E58</f>
        <v>0</v>
      </c>
      <c r="F57" s="25">
        <f>+F58</f>
        <v>0</v>
      </c>
      <c r="G57" s="25">
        <f t="shared" si="0"/>
        <v>0</v>
      </c>
      <c r="H57" s="25">
        <f>+H58</f>
        <v>0</v>
      </c>
      <c r="I57" s="25">
        <f t="shared" si="1"/>
        <v>0</v>
      </c>
    </row>
    <row r="58" spans="2:9" x14ac:dyDescent="0.4">
      <c r="B58" s="23"/>
      <c r="C58" s="23"/>
      <c r="D58" s="24" t="s">
        <v>60</v>
      </c>
      <c r="E58" s="25">
        <f>+E59+E60+E61+E62+E63+E64</f>
        <v>0</v>
      </c>
      <c r="F58" s="25">
        <f>+F59+F60+F61+F62+F63+F64</f>
        <v>0</v>
      </c>
      <c r="G58" s="25">
        <f t="shared" si="0"/>
        <v>0</v>
      </c>
      <c r="H58" s="25">
        <f>+H59+H60+H61+H62+H63+H64</f>
        <v>0</v>
      </c>
      <c r="I58" s="25">
        <f t="shared" si="1"/>
        <v>0</v>
      </c>
    </row>
    <row r="59" spans="2:9" x14ac:dyDescent="0.4">
      <c r="B59" s="23"/>
      <c r="C59" s="23"/>
      <c r="D59" s="24" t="s">
        <v>61</v>
      </c>
      <c r="E59" s="25"/>
      <c r="F59" s="25"/>
      <c r="G59" s="25">
        <f t="shared" si="0"/>
        <v>0</v>
      </c>
      <c r="H59" s="25"/>
      <c r="I59" s="25">
        <f t="shared" si="1"/>
        <v>0</v>
      </c>
    </row>
    <row r="60" spans="2:9" x14ac:dyDescent="0.4">
      <c r="B60" s="23"/>
      <c r="C60" s="23"/>
      <c r="D60" s="24" t="s">
        <v>47</v>
      </c>
      <c r="E60" s="25"/>
      <c r="F60" s="25"/>
      <c r="G60" s="25">
        <f t="shared" si="0"/>
        <v>0</v>
      </c>
      <c r="H60" s="25"/>
      <c r="I60" s="25">
        <f t="shared" si="1"/>
        <v>0</v>
      </c>
    </row>
    <row r="61" spans="2:9" x14ac:dyDescent="0.4">
      <c r="B61" s="23"/>
      <c r="C61" s="23"/>
      <c r="D61" s="24" t="s">
        <v>49</v>
      </c>
      <c r="E61" s="25"/>
      <c r="F61" s="25"/>
      <c r="G61" s="25">
        <f t="shared" si="0"/>
        <v>0</v>
      </c>
      <c r="H61" s="25"/>
      <c r="I61" s="25">
        <f t="shared" si="1"/>
        <v>0</v>
      </c>
    </row>
    <row r="62" spans="2:9" x14ac:dyDescent="0.4">
      <c r="B62" s="23"/>
      <c r="C62" s="23"/>
      <c r="D62" s="24" t="s">
        <v>50</v>
      </c>
      <c r="E62" s="25"/>
      <c r="F62" s="25"/>
      <c r="G62" s="25">
        <f t="shared" si="0"/>
        <v>0</v>
      </c>
      <c r="H62" s="25"/>
      <c r="I62" s="25">
        <f t="shared" si="1"/>
        <v>0</v>
      </c>
    </row>
    <row r="63" spans="2:9" x14ac:dyDescent="0.4">
      <c r="B63" s="23"/>
      <c r="C63" s="23"/>
      <c r="D63" s="24" t="s">
        <v>51</v>
      </c>
      <c r="E63" s="25"/>
      <c r="F63" s="25"/>
      <c r="G63" s="25">
        <f t="shared" si="0"/>
        <v>0</v>
      </c>
      <c r="H63" s="25"/>
      <c r="I63" s="25">
        <f t="shared" si="1"/>
        <v>0</v>
      </c>
    </row>
    <row r="64" spans="2:9" x14ac:dyDescent="0.4">
      <c r="B64" s="23"/>
      <c r="C64" s="23"/>
      <c r="D64" s="24" t="s">
        <v>57</v>
      </c>
      <c r="E64" s="25"/>
      <c r="F64" s="25"/>
      <c r="G64" s="25">
        <f t="shared" si="0"/>
        <v>0</v>
      </c>
      <c r="H64" s="25"/>
      <c r="I64" s="25">
        <f t="shared" si="1"/>
        <v>0</v>
      </c>
    </row>
    <row r="65" spans="2:9" x14ac:dyDescent="0.4">
      <c r="B65" s="23"/>
      <c r="C65" s="23"/>
      <c r="D65" s="24" t="s">
        <v>62</v>
      </c>
      <c r="E65" s="25">
        <f>+E66+E67</f>
        <v>0</v>
      </c>
      <c r="F65" s="25">
        <f>+F66+F67</f>
        <v>0</v>
      </c>
      <c r="G65" s="25">
        <f t="shared" si="0"/>
        <v>0</v>
      </c>
      <c r="H65" s="25">
        <f>+H66+H67</f>
        <v>0</v>
      </c>
      <c r="I65" s="25">
        <f t="shared" si="1"/>
        <v>0</v>
      </c>
    </row>
    <row r="66" spans="2:9" x14ac:dyDescent="0.4">
      <c r="B66" s="23"/>
      <c r="C66" s="23"/>
      <c r="D66" s="24" t="s">
        <v>63</v>
      </c>
      <c r="E66" s="25"/>
      <c r="F66" s="25"/>
      <c r="G66" s="25">
        <f t="shared" si="0"/>
        <v>0</v>
      </c>
      <c r="H66" s="25"/>
      <c r="I66" s="25">
        <f t="shared" si="1"/>
        <v>0</v>
      </c>
    </row>
    <row r="67" spans="2:9" x14ac:dyDescent="0.4">
      <c r="B67" s="23"/>
      <c r="C67" s="23"/>
      <c r="D67" s="24" t="s">
        <v>64</v>
      </c>
      <c r="E67" s="25"/>
      <c r="F67" s="25"/>
      <c r="G67" s="25">
        <f t="shared" si="0"/>
        <v>0</v>
      </c>
      <c r="H67" s="25"/>
      <c r="I67" s="25">
        <f t="shared" si="1"/>
        <v>0</v>
      </c>
    </row>
    <row r="68" spans="2:9" x14ac:dyDescent="0.4">
      <c r="B68" s="23"/>
      <c r="C68" s="23"/>
      <c r="D68" s="24" t="s">
        <v>65</v>
      </c>
      <c r="E68" s="25"/>
      <c r="F68" s="25"/>
      <c r="G68" s="25">
        <f t="shared" si="0"/>
        <v>0</v>
      </c>
      <c r="H68" s="25"/>
      <c r="I68" s="25">
        <f t="shared" si="1"/>
        <v>0</v>
      </c>
    </row>
    <row r="69" spans="2:9" x14ac:dyDescent="0.4">
      <c r="B69" s="23"/>
      <c r="C69" s="23"/>
      <c r="D69" s="24" t="s">
        <v>66</v>
      </c>
      <c r="E69" s="25">
        <v>30000</v>
      </c>
      <c r="F69" s="25"/>
      <c r="G69" s="25">
        <f t="shared" si="0"/>
        <v>30000</v>
      </c>
      <c r="H69" s="25"/>
      <c r="I69" s="25">
        <f t="shared" si="1"/>
        <v>30000</v>
      </c>
    </row>
    <row r="70" spans="2:9" x14ac:dyDescent="0.4">
      <c r="B70" s="23"/>
      <c r="C70" s="23"/>
      <c r="D70" s="24" t="s">
        <v>67</v>
      </c>
      <c r="E70" s="25">
        <v>761</v>
      </c>
      <c r="F70" s="25"/>
      <c r="G70" s="25">
        <f t="shared" si="0"/>
        <v>761</v>
      </c>
      <c r="H70" s="25"/>
      <c r="I70" s="25">
        <f t="shared" si="1"/>
        <v>761</v>
      </c>
    </row>
    <row r="71" spans="2:9" x14ac:dyDescent="0.4">
      <c r="B71" s="23"/>
      <c r="C71" s="23"/>
      <c r="D71" s="24" t="s">
        <v>68</v>
      </c>
      <c r="E71" s="25">
        <f>+E72+E73+E74+E76</f>
        <v>2369867</v>
      </c>
      <c r="F71" s="25">
        <f>+F72+F73+F74+F76</f>
        <v>0</v>
      </c>
      <c r="G71" s="25">
        <f t="shared" si="0"/>
        <v>2369867</v>
      </c>
      <c r="H71" s="25">
        <f>+H72+H73+H74+H76</f>
        <v>0</v>
      </c>
      <c r="I71" s="25">
        <f t="shared" si="1"/>
        <v>2369867</v>
      </c>
    </row>
    <row r="72" spans="2:9" x14ac:dyDescent="0.4">
      <c r="B72" s="23"/>
      <c r="C72" s="23"/>
      <c r="D72" s="24" t="s">
        <v>69</v>
      </c>
      <c r="E72" s="25">
        <v>69000</v>
      </c>
      <c r="F72" s="25"/>
      <c r="G72" s="25">
        <f t="shared" ref="G72:G135" si="2">+E72+F72</f>
        <v>69000</v>
      </c>
      <c r="H72" s="25"/>
      <c r="I72" s="25">
        <f t="shared" ref="I72:I135" si="3">G72-ABS(H72)</f>
        <v>69000</v>
      </c>
    </row>
    <row r="73" spans="2:9" x14ac:dyDescent="0.4">
      <c r="B73" s="23"/>
      <c r="C73" s="23"/>
      <c r="D73" s="24" t="s">
        <v>70</v>
      </c>
      <c r="E73" s="25">
        <v>987380</v>
      </c>
      <c r="F73" s="25"/>
      <c r="G73" s="25">
        <f t="shared" si="2"/>
        <v>987380</v>
      </c>
      <c r="H73" s="25"/>
      <c r="I73" s="25">
        <f t="shared" si="3"/>
        <v>987380</v>
      </c>
    </row>
    <row r="74" spans="2:9" x14ac:dyDescent="0.4">
      <c r="B74" s="23"/>
      <c r="C74" s="23"/>
      <c r="D74" s="24" t="s">
        <v>71</v>
      </c>
      <c r="E74" s="25">
        <f>+E75</f>
        <v>1313487</v>
      </c>
      <c r="F74" s="25">
        <f>+F75</f>
        <v>0</v>
      </c>
      <c r="G74" s="25">
        <f t="shared" si="2"/>
        <v>1313487</v>
      </c>
      <c r="H74" s="25">
        <f>+H75</f>
        <v>0</v>
      </c>
      <c r="I74" s="25">
        <f t="shared" si="3"/>
        <v>1313487</v>
      </c>
    </row>
    <row r="75" spans="2:9" x14ac:dyDescent="0.4">
      <c r="B75" s="23"/>
      <c r="C75" s="23"/>
      <c r="D75" s="24" t="s">
        <v>72</v>
      </c>
      <c r="E75" s="25">
        <v>1313487</v>
      </c>
      <c r="F75" s="25"/>
      <c r="G75" s="25">
        <f t="shared" si="2"/>
        <v>1313487</v>
      </c>
      <c r="H75" s="25"/>
      <c r="I75" s="25">
        <f t="shared" si="3"/>
        <v>1313487</v>
      </c>
    </row>
    <row r="76" spans="2:9" x14ac:dyDescent="0.4">
      <c r="B76" s="23"/>
      <c r="C76" s="23"/>
      <c r="D76" s="24" t="s">
        <v>73</v>
      </c>
      <c r="E76" s="25"/>
      <c r="F76" s="25"/>
      <c r="G76" s="25">
        <f t="shared" si="2"/>
        <v>0</v>
      </c>
      <c r="H76" s="25"/>
      <c r="I76" s="25">
        <f t="shared" si="3"/>
        <v>0</v>
      </c>
    </row>
    <row r="77" spans="2:9" x14ac:dyDescent="0.4">
      <c r="B77" s="23"/>
      <c r="C77" s="23"/>
      <c r="D77" s="24" t="s">
        <v>74</v>
      </c>
      <c r="E77" s="25"/>
      <c r="F77" s="25"/>
      <c r="G77" s="25">
        <f t="shared" si="2"/>
        <v>0</v>
      </c>
      <c r="H77" s="25"/>
      <c r="I77" s="25">
        <f t="shared" si="3"/>
        <v>0</v>
      </c>
    </row>
    <row r="78" spans="2:9" x14ac:dyDescent="0.4">
      <c r="B78" s="23"/>
      <c r="C78" s="26"/>
      <c r="D78" s="27" t="s">
        <v>75</v>
      </c>
      <c r="E78" s="28">
        <f>+E7+E57+E65+E68+E69+E70+E71+E77</f>
        <v>683707251</v>
      </c>
      <c r="F78" s="28">
        <f>+F7+F57+F65+F68+F69+F70+F71+F77</f>
        <v>38677429</v>
      </c>
      <c r="G78" s="28">
        <f t="shared" si="2"/>
        <v>722384680</v>
      </c>
      <c r="H78" s="28">
        <f>+H7+H57+H65+H68+H69+H70+H71+H77</f>
        <v>0</v>
      </c>
      <c r="I78" s="28">
        <f t="shared" si="3"/>
        <v>722384680</v>
      </c>
    </row>
    <row r="79" spans="2:9" x14ac:dyDescent="0.4">
      <c r="B79" s="23"/>
      <c r="C79" s="20" t="s">
        <v>76</v>
      </c>
      <c r="D79" s="24" t="s">
        <v>77</v>
      </c>
      <c r="E79" s="25">
        <f>+E80+E81+E82+E99+E100+E101+E102+E103</f>
        <v>408974790</v>
      </c>
      <c r="F79" s="25">
        <f>+F80+F81+F82+F99+F100+F101+F102+F103</f>
        <v>25502171</v>
      </c>
      <c r="G79" s="25">
        <f t="shared" si="2"/>
        <v>434476961</v>
      </c>
      <c r="H79" s="25">
        <f>+H80+H81+H82+H99+H100+H101+H102+H103</f>
        <v>0</v>
      </c>
      <c r="I79" s="25">
        <f t="shared" si="3"/>
        <v>434476961</v>
      </c>
    </row>
    <row r="80" spans="2:9" x14ac:dyDescent="0.4">
      <c r="B80" s="23"/>
      <c r="C80" s="23"/>
      <c r="D80" s="24" t="s">
        <v>78</v>
      </c>
      <c r="E80" s="25"/>
      <c r="F80" s="25"/>
      <c r="G80" s="25">
        <f t="shared" si="2"/>
        <v>0</v>
      </c>
      <c r="H80" s="25"/>
      <c r="I80" s="25">
        <f t="shared" si="3"/>
        <v>0</v>
      </c>
    </row>
    <row r="81" spans="2:9" x14ac:dyDescent="0.4">
      <c r="B81" s="23"/>
      <c r="C81" s="23"/>
      <c r="D81" s="24" t="s">
        <v>79</v>
      </c>
      <c r="E81" s="25"/>
      <c r="F81" s="25"/>
      <c r="G81" s="25">
        <f t="shared" si="2"/>
        <v>0</v>
      </c>
      <c r="H81" s="25"/>
      <c r="I81" s="25">
        <f t="shared" si="3"/>
        <v>0</v>
      </c>
    </row>
    <row r="82" spans="2:9" x14ac:dyDescent="0.4">
      <c r="B82" s="23"/>
      <c r="C82" s="23"/>
      <c r="D82" s="24" t="s">
        <v>80</v>
      </c>
      <c r="E82" s="25">
        <f>+E83+E84+E85+E86+E87+E88+E89+E90+E91+E92+E93+E94+E95+E96+E97+E98</f>
        <v>202817037</v>
      </c>
      <c r="F82" s="25">
        <f>+F83+F84+F85+F86+F87+F88+F89+F90+F91+F92+F93+F94+F95+F96+F97+F98</f>
        <v>16040204</v>
      </c>
      <c r="G82" s="25">
        <f t="shared" si="2"/>
        <v>218857241</v>
      </c>
      <c r="H82" s="25">
        <f>+H83+H84+H85+H86+H87+H88+H89+H90+H91+H92+H93+H94+H95+H96+H97+H98</f>
        <v>0</v>
      </c>
      <c r="I82" s="25">
        <f t="shared" si="3"/>
        <v>218857241</v>
      </c>
    </row>
    <row r="83" spans="2:9" x14ac:dyDescent="0.4">
      <c r="B83" s="23"/>
      <c r="C83" s="23"/>
      <c r="D83" s="24" t="s">
        <v>81</v>
      </c>
      <c r="E83" s="25">
        <v>126359279</v>
      </c>
      <c r="F83" s="25">
        <v>12060653</v>
      </c>
      <c r="G83" s="25">
        <f t="shared" si="2"/>
        <v>138419932</v>
      </c>
      <c r="H83" s="25"/>
      <c r="I83" s="25">
        <f t="shared" si="3"/>
        <v>138419932</v>
      </c>
    </row>
    <row r="84" spans="2:9" x14ac:dyDescent="0.4">
      <c r="B84" s="23"/>
      <c r="C84" s="23"/>
      <c r="D84" s="24" t="s">
        <v>82</v>
      </c>
      <c r="E84" s="25">
        <v>4690530</v>
      </c>
      <c r="F84" s="25">
        <v>246870</v>
      </c>
      <c r="G84" s="25">
        <f t="shared" si="2"/>
        <v>4937400</v>
      </c>
      <c r="H84" s="25"/>
      <c r="I84" s="25">
        <f t="shared" si="3"/>
        <v>4937400</v>
      </c>
    </row>
    <row r="85" spans="2:9" x14ac:dyDescent="0.4">
      <c r="B85" s="23"/>
      <c r="C85" s="23"/>
      <c r="D85" s="24" t="s">
        <v>83</v>
      </c>
      <c r="E85" s="25">
        <v>3016394</v>
      </c>
      <c r="F85" s="25">
        <v>158758</v>
      </c>
      <c r="G85" s="25">
        <f t="shared" si="2"/>
        <v>3175152</v>
      </c>
      <c r="H85" s="25"/>
      <c r="I85" s="25">
        <f t="shared" si="3"/>
        <v>3175152</v>
      </c>
    </row>
    <row r="86" spans="2:9" x14ac:dyDescent="0.4">
      <c r="B86" s="23"/>
      <c r="C86" s="23"/>
      <c r="D86" s="24" t="s">
        <v>84</v>
      </c>
      <c r="E86" s="25">
        <v>2412215</v>
      </c>
      <c r="F86" s="25">
        <v>127433</v>
      </c>
      <c r="G86" s="25">
        <f t="shared" si="2"/>
        <v>2539648</v>
      </c>
      <c r="H86" s="25"/>
      <c r="I86" s="25">
        <f t="shared" si="3"/>
        <v>2539648</v>
      </c>
    </row>
    <row r="87" spans="2:9" x14ac:dyDescent="0.4">
      <c r="B87" s="23"/>
      <c r="C87" s="23"/>
      <c r="D87" s="24" t="s">
        <v>85</v>
      </c>
      <c r="E87" s="25">
        <v>1871500</v>
      </c>
      <c r="F87" s="25">
        <v>98500</v>
      </c>
      <c r="G87" s="25">
        <f t="shared" si="2"/>
        <v>1970000</v>
      </c>
      <c r="H87" s="25"/>
      <c r="I87" s="25">
        <f t="shared" si="3"/>
        <v>1970000</v>
      </c>
    </row>
    <row r="88" spans="2:9" x14ac:dyDescent="0.4">
      <c r="B88" s="23"/>
      <c r="C88" s="23"/>
      <c r="D88" s="24" t="s">
        <v>86</v>
      </c>
      <c r="E88" s="25">
        <v>1780391</v>
      </c>
      <c r="F88" s="25">
        <v>93705</v>
      </c>
      <c r="G88" s="25">
        <f t="shared" si="2"/>
        <v>1874096</v>
      </c>
      <c r="H88" s="25"/>
      <c r="I88" s="25">
        <f t="shared" si="3"/>
        <v>1874096</v>
      </c>
    </row>
    <row r="89" spans="2:9" x14ac:dyDescent="0.4">
      <c r="B89" s="23"/>
      <c r="C89" s="23"/>
      <c r="D89" s="24" t="s">
        <v>87</v>
      </c>
      <c r="E89" s="25">
        <v>436197</v>
      </c>
      <c r="F89" s="25">
        <v>22803</v>
      </c>
      <c r="G89" s="25">
        <f t="shared" si="2"/>
        <v>459000</v>
      </c>
      <c r="H89" s="25"/>
      <c r="I89" s="25">
        <f t="shared" si="3"/>
        <v>459000</v>
      </c>
    </row>
    <row r="90" spans="2:9" x14ac:dyDescent="0.4">
      <c r="B90" s="23"/>
      <c r="C90" s="23"/>
      <c r="D90" s="24" t="s">
        <v>88</v>
      </c>
      <c r="E90" s="25">
        <v>13725600</v>
      </c>
      <c r="F90" s="25">
        <v>722400</v>
      </c>
      <c r="G90" s="25">
        <f t="shared" si="2"/>
        <v>14448000</v>
      </c>
      <c r="H90" s="25"/>
      <c r="I90" s="25">
        <f t="shared" si="3"/>
        <v>14448000</v>
      </c>
    </row>
    <row r="91" spans="2:9" x14ac:dyDescent="0.4">
      <c r="B91" s="23"/>
      <c r="C91" s="23"/>
      <c r="D91" s="24" t="s">
        <v>89</v>
      </c>
      <c r="E91" s="25">
        <v>2745275</v>
      </c>
      <c r="F91" s="25">
        <v>144488</v>
      </c>
      <c r="G91" s="25">
        <f t="shared" si="2"/>
        <v>2889763</v>
      </c>
      <c r="H91" s="25"/>
      <c r="I91" s="25">
        <f t="shared" si="3"/>
        <v>2889763</v>
      </c>
    </row>
    <row r="92" spans="2:9" x14ac:dyDescent="0.4">
      <c r="B92" s="23"/>
      <c r="C92" s="23"/>
      <c r="D92" s="24" t="s">
        <v>90</v>
      </c>
      <c r="E92" s="25">
        <v>695400</v>
      </c>
      <c r="F92" s="25">
        <v>36600</v>
      </c>
      <c r="G92" s="25">
        <f t="shared" si="2"/>
        <v>732000</v>
      </c>
      <c r="H92" s="25"/>
      <c r="I92" s="25">
        <f t="shared" si="3"/>
        <v>732000</v>
      </c>
    </row>
    <row r="93" spans="2:9" x14ac:dyDescent="0.4">
      <c r="B93" s="23"/>
      <c r="C93" s="23"/>
      <c r="D93" s="24" t="s">
        <v>91</v>
      </c>
      <c r="E93" s="25"/>
      <c r="F93" s="25"/>
      <c r="G93" s="25">
        <f t="shared" si="2"/>
        <v>0</v>
      </c>
      <c r="H93" s="25"/>
      <c r="I93" s="25">
        <f t="shared" si="3"/>
        <v>0</v>
      </c>
    </row>
    <row r="94" spans="2:9" x14ac:dyDescent="0.4">
      <c r="B94" s="23"/>
      <c r="C94" s="23"/>
      <c r="D94" s="24" t="s">
        <v>92</v>
      </c>
      <c r="E94" s="25">
        <v>20542882</v>
      </c>
      <c r="F94" s="25">
        <v>1079099</v>
      </c>
      <c r="G94" s="25">
        <f t="shared" si="2"/>
        <v>21621981</v>
      </c>
      <c r="H94" s="25"/>
      <c r="I94" s="25">
        <f t="shared" si="3"/>
        <v>21621981</v>
      </c>
    </row>
    <row r="95" spans="2:9" x14ac:dyDescent="0.4">
      <c r="B95" s="23"/>
      <c r="C95" s="23"/>
      <c r="D95" s="24" t="s">
        <v>93</v>
      </c>
      <c r="E95" s="25">
        <v>5885508</v>
      </c>
      <c r="F95" s="25">
        <v>280462</v>
      </c>
      <c r="G95" s="25">
        <f t="shared" si="2"/>
        <v>6165970</v>
      </c>
      <c r="H95" s="25"/>
      <c r="I95" s="25">
        <f t="shared" si="3"/>
        <v>6165970</v>
      </c>
    </row>
    <row r="96" spans="2:9" x14ac:dyDescent="0.4">
      <c r="B96" s="23"/>
      <c r="C96" s="23"/>
      <c r="D96" s="24" t="s">
        <v>94</v>
      </c>
      <c r="E96" s="25">
        <v>515574</v>
      </c>
      <c r="F96" s="25">
        <v>13678</v>
      </c>
      <c r="G96" s="25">
        <f t="shared" si="2"/>
        <v>529252</v>
      </c>
      <c r="H96" s="25"/>
      <c r="I96" s="25">
        <f t="shared" si="3"/>
        <v>529252</v>
      </c>
    </row>
    <row r="97" spans="2:9" x14ac:dyDescent="0.4">
      <c r="B97" s="23"/>
      <c r="C97" s="23"/>
      <c r="D97" s="24" t="s">
        <v>95</v>
      </c>
      <c r="E97" s="25">
        <v>14481791</v>
      </c>
      <c r="F97" s="25">
        <v>762202</v>
      </c>
      <c r="G97" s="25">
        <f t="shared" si="2"/>
        <v>15243993</v>
      </c>
      <c r="H97" s="25"/>
      <c r="I97" s="25">
        <f t="shared" si="3"/>
        <v>15243993</v>
      </c>
    </row>
    <row r="98" spans="2:9" x14ac:dyDescent="0.4">
      <c r="B98" s="23"/>
      <c r="C98" s="23"/>
      <c r="D98" s="24" t="s">
        <v>96</v>
      </c>
      <c r="E98" s="25">
        <v>3658501</v>
      </c>
      <c r="F98" s="25">
        <v>192553</v>
      </c>
      <c r="G98" s="25">
        <f t="shared" si="2"/>
        <v>3851054</v>
      </c>
      <c r="H98" s="25"/>
      <c r="I98" s="25">
        <f t="shared" si="3"/>
        <v>3851054</v>
      </c>
    </row>
    <row r="99" spans="2:9" x14ac:dyDescent="0.4">
      <c r="B99" s="23"/>
      <c r="C99" s="23"/>
      <c r="D99" s="24" t="s">
        <v>97</v>
      </c>
      <c r="E99" s="25">
        <v>43885376</v>
      </c>
      <c r="F99" s="25">
        <v>650909</v>
      </c>
      <c r="G99" s="25">
        <f t="shared" si="2"/>
        <v>44536285</v>
      </c>
      <c r="H99" s="25"/>
      <c r="I99" s="25">
        <f t="shared" si="3"/>
        <v>44536285</v>
      </c>
    </row>
    <row r="100" spans="2:9" x14ac:dyDescent="0.4">
      <c r="B100" s="23"/>
      <c r="C100" s="23"/>
      <c r="D100" s="24" t="s">
        <v>98</v>
      </c>
      <c r="E100" s="25">
        <v>91617140</v>
      </c>
      <c r="F100" s="25">
        <v>4821957</v>
      </c>
      <c r="G100" s="25">
        <f t="shared" si="2"/>
        <v>96439097</v>
      </c>
      <c r="H100" s="25"/>
      <c r="I100" s="25">
        <f t="shared" si="3"/>
        <v>96439097</v>
      </c>
    </row>
    <row r="101" spans="2:9" x14ac:dyDescent="0.4">
      <c r="B101" s="23"/>
      <c r="C101" s="23"/>
      <c r="D101" s="24" t="s">
        <v>99</v>
      </c>
      <c r="E101" s="25">
        <v>8527719</v>
      </c>
      <c r="F101" s="25">
        <v>1074708</v>
      </c>
      <c r="G101" s="25">
        <f t="shared" si="2"/>
        <v>9602427</v>
      </c>
      <c r="H101" s="25"/>
      <c r="I101" s="25">
        <f t="shared" si="3"/>
        <v>9602427</v>
      </c>
    </row>
    <row r="102" spans="2:9" x14ac:dyDescent="0.4">
      <c r="B102" s="23"/>
      <c r="C102" s="23"/>
      <c r="D102" s="24" t="s">
        <v>100</v>
      </c>
      <c r="E102" s="25">
        <v>9931338</v>
      </c>
      <c r="F102" s="25">
        <v>479475</v>
      </c>
      <c r="G102" s="25">
        <f t="shared" si="2"/>
        <v>10410813</v>
      </c>
      <c r="H102" s="25"/>
      <c r="I102" s="25">
        <f t="shared" si="3"/>
        <v>10410813</v>
      </c>
    </row>
    <row r="103" spans="2:9" x14ac:dyDescent="0.4">
      <c r="B103" s="23"/>
      <c r="C103" s="23"/>
      <c r="D103" s="24" t="s">
        <v>101</v>
      </c>
      <c r="E103" s="25">
        <f>+E104</f>
        <v>52196180</v>
      </c>
      <c r="F103" s="25">
        <f>+F104</f>
        <v>2434918</v>
      </c>
      <c r="G103" s="25">
        <f t="shared" si="2"/>
        <v>54631098</v>
      </c>
      <c r="H103" s="25">
        <f>+H104</f>
        <v>0</v>
      </c>
      <c r="I103" s="25">
        <f t="shared" si="3"/>
        <v>54631098</v>
      </c>
    </row>
    <row r="104" spans="2:9" x14ac:dyDescent="0.4">
      <c r="B104" s="23"/>
      <c r="C104" s="23"/>
      <c r="D104" s="24" t="s">
        <v>102</v>
      </c>
      <c r="E104" s="25">
        <v>52196180</v>
      </c>
      <c r="F104" s="25">
        <v>2434918</v>
      </c>
      <c r="G104" s="25">
        <f t="shared" si="2"/>
        <v>54631098</v>
      </c>
      <c r="H104" s="25"/>
      <c r="I104" s="25">
        <f t="shared" si="3"/>
        <v>54631098</v>
      </c>
    </row>
    <row r="105" spans="2:9" x14ac:dyDescent="0.4">
      <c r="B105" s="23"/>
      <c r="C105" s="23"/>
      <c r="D105" s="24" t="s">
        <v>103</v>
      </c>
      <c r="E105" s="25">
        <f>+E106+E107+E108+E109+E110+E111+E112+E113+E114+E115+E116+E117+E118+E119+E120+E121+E122</f>
        <v>100423993</v>
      </c>
      <c r="F105" s="25">
        <f>+F106+F107+F108+F109+F110+F111+F112+F113+F114+F115+F116+F117+F118+F119+F120+F121+F122</f>
        <v>5261014</v>
      </c>
      <c r="G105" s="25">
        <f t="shared" si="2"/>
        <v>105685007</v>
      </c>
      <c r="H105" s="25">
        <f>+H106+H107+H108+H109+H110+H111+H112+H113+H114+H115+H116+H117+H118+H119+H120+H121+H122</f>
        <v>0</v>
      </c>
      <c r="I105" s="25">
        <f t="shared" si="3"/>
        <v>105685007</v>
      </c>
    </row>
    <row r="106" spans="2:9" x14ac:dyDescent="0.4">
      <c r="B106" s="23"/>
      <c r="C106" s="23"/>
      <c r="D106" s="24" t="s">
        <v>104</v>
      </c>
      <c r="E106" s="25">
        <v>41050616</v>
      </c>
      <c r="F106" s="25">
        <v>2160560</v>
      </c>
      <c r="G106" s="25">
        <f t="shared" si="2"/>
        <v>43211176</v>
      </c>
      <c r="H106" s="25"/>
      <c r="I106" s="25">
        <f t="shared" si="3"/>
        <v>43211176</v>
      </c>
    </row>
    <row r="107" spans="2:9" x14ac:dyDescent="0.4">
      <c r="B107" s="23"/>
      <c r="C107" s="23"/>
      <c r="D107" s="24" t="s">
        <v>105</v>
      </c>
      <c r="E107" s="25">
        <v>9697345</v>
      </c>
      <c r="F107" s="25">
        <v>510388</v>
      </c>
      <c r="G107" s="25">
        <f t="shared" si="2"/>
        <v>10207733</v>
      </c>
      <c r="H107" s="25"/>
      <c r="I107" s="25">
        <f t="shared" si="3"/>
        <v>10207733</v>
      </c>
    </row>
    <row r="108" spans="2:9" x14ac:dyDescent="0.4">
      <c r="B108" s="23"/>
      <c r="C108" s="23"/>
      <c r="D108" s="24" t="s">
        <v>106</v>
      </c>
      <c r="E108" s="25"/>
      <c r="F108" s="25"/>
      <c r="G108" s="25">
        <f t="shared" si="2"/>
        <v>0</v>
      </c>
      <c r="H108" s="25"/>
      <c r="I108" s="25">
        <f t="shared" si="3"/>
        <v>0</v>
      </c>
    </row>
    <row r="109" spans="2:9" x14ac:dyDescent="0.4">
      <c r="B109" s="23"/>
      <c r="C109" s="23"/>
      <c r="D109" s="24" t="s">
        <v>107</v>
      </c>
      <c r="E109" s="25">
        <v>1366241</v>
      </c>
      <c r="F109" s="25">
        <v>71908</v>
      </c>
      <c r="G109" s="25">
        <f t="shared" si="2"/>
        <v>1438149</v>
      </c>
      <c r="H109" s="25"/>
      <c r="I109" s="25">
        <f t="shared" si="3"/>
        <v>1438149</v>
      </c>
    </row>
    <row r="110" spans="2:9" x14ac:dyDescent="0.4">
      <c r="B110" s="23"/>
      <c r="C110" s="23"/>
      <c r="D110" s="24" t="s">
        <v>108</v>
      </c>
      <c r="E110" s="25"/>
      <c r="F110" s="25"/>
      <c r="G110" s="25">
        <f t="shared" si="2"/>
        <v>0</v>
      </c>
      <c r="H110" s="25"/>
      <c r="I110" s="25">
        <f t="shared" si="3"/>
        <v>0</v>
      </c>
    </row>
    <row r="111" spans="2:9" x14ac:dyDescent="0.4">
      <c r="B111" s="23"/>
      <c r="C111" s="23"/>
      <c r="D111" s="24" t="s">
        <v>109</v>
      </c>
      <c r="E111" s="25">
        <v>2307567</v>
      </c>
      <c r="F111" s="25">
        <v>121451</v>
      </c>
      <c r="G111" s="25">
        <f t="shared" si="2"/>
        <v>2429018</v>
      </c>
      <c r="H111" s="25"/>
      <c r="I111" s="25">
        <f t="shared" si="3"/>
        <v>2429018</v>
      </c>
    </row>
    <row r="112" spans="2:9" x14ac:dyDescent="0.4">
      <c r="B112" s="23"/>
      <c r="C112" s="23"/>
      <c r="D112" s="24" t="s">
        <v>110</v>
      </c>
      <c r="E112" s="25">
        <v>751347</v>
      </c>
      <c r="F112" s="25">
        <v>130430</v>
      </c>
      <c r="G112" s="25">
        <f t="shared" si="2"/>
        <v>881777</v>
      </c>
      <c r="H112" s="25"/>
      <c r="I112" s="25">
        <f t="shared" si="3"/>
        <v>881777</v>
      </c>
    </row>
    <row r="113" spans="2:9" x14ac:dyDescent="0.4">
      <c r="B113" s="23"/>
      <c r="C113" s="23"/>
      <c r="D113" s="24" t="s">
        <v>111</v>
      </c>
      <c r="E113" s="25"/>
      <c r="F113" s="25"/>
      <c r="G113" s="25">
        <f t="shared" si="2"/>
        <v>0</v>
      </c>
      <c r="H113" s="25"/>
      <c r="I113" s="25">
        <f t="shared" si="3"/>
        <v>0</v>
      </c>
    </row>
    <row r="114" spans="2:9" x14ac:dyDescent="0.4">
      <c r="B114" s="23"/>
      <c r="C114" s="23"/>
      <c r="D114" s="24" t="s">
        <v>112</v>
      </c>
      <c r="E114" s="25"/>
      <c r="F114" s="25"/>
      <c r="G114" s="25">
        <f t="shared" si="2"/>
        <v>0</v>
      </c>
      <c r="H114" s="25"/>
      <c r="I114" s="25">
        <f t="shared" si="3"/>
        <v>0</v>
      </c>
    </row>
    <row r="115" spans="2:9" x14ac:dyDescent="0.4">
      <c r="B115" s="23"/>
      <c r="C115" s="23"/>
      <c r="D115" s="24" t="s">
        <v>113</v>
      </c>
      <c r="E115" s="25">
        <v>32346984</v>
      </c>
      <c r="F115" s="25">
        <v>1702474</v>
      </c>
      <c r="G115" s="25">
        <f t="shared" si="2"/>
        <v>34049458</v>
      </c>
      <c r="H115" s="25"/>
      <c r="I115" s="25">
        <f t="shared" si="3"/>
        <v>34049458</v>
      </c>
    </row>
    <row r="116" spans="2:9" x14ac:dyDescent="0.4">
      <c r="B116" s="23"/>
      <c r="C116" s="23"/>
      <c r="D116" s="24" t="s">
        <v>114</v>
      </c>
      <c r="E116" s="25">
        <v>41118</v>
      </c>
      <c r="F116" s="25">
        <v>2164</v>
      </c>
      <c r="G116" s="25">
        <f t="shared" si="2"/>
        <v>43282</v>
      </c>
      <c r="H116" s="25"/>
      <c r="I116" s="25">
        <f t="shared" si="3"/>
        <v>43282</v>
      </c>
    </row>
    <row r="117" spans="2:9" x14ac:dyDescent="0.4">
      <c r="B117" s="23"/>
      <c r="C117" s="23"/>
      <c r="D117" s="24" t="s">
        <v>115</v>
      </c>
      <c r="E117" s="25">
        <v>8364210</v>
      </c>
      <c r="F117" s="25">
        <v>440223</v>
      </c>
      <c r="G117" s="25">
        <f t="shared" si="2"/>
        <v>8804433</v>
      </c>
      <c r="H117" s="25"/>
      <c r="I117" s="25">
        <f t="shared" si="3"/>
        <v>8804433</v>
      </c>
    </row>
    <row r="118" spans="2:9" x14ac:dyDescent="0.4">
      <c r="B118" s="23"/>
      <c r="C118" s="23"/>
      <c r="D118" s="24" t="s">
        <v>116</v>
      </c>
      <c r="E118" s="25">
        <v>2620073</v>
      </c>
      <c r="F118" s="25">
        <v>22547</v>
      </c>
      <c r="G118" s="25">
        <f t="shared" si="2"/>
        <v>2642620</v>
      </c>
      <c r="H118" s="25"/>
      <c r="I118" s="25">
        <f t="shared" si="3"/>
        <v>2642620</v>
      </c>
    </row>
    <row r="119" spans="2:9" x14ac:dyDescent="0.4">
      <c r="B119" s="23"/>
      <c r="C119" s="23"/>
      <c r="D119" s="24" t="s">
        <v>117</v>
      </c>
      <c r="E119" s="25">
        <v>1051178</v>
      </c>
      <c r="F119" s="25">
        <v>55326</v>
      </c>
      <c r="G119" s="25">
        <f t="shared" si="2"/>
        <v>1106504</v>
      </c>
      <c r="H119" s="25"/>
      <c r="I119" s="25">
        <f t="shared" si="3"/>
        <v>1106504</v>
      </c>
    </row>
    <row r="120" spans="2:9" x14ac:dyDescent="0.4">
      <c r="B120" s="23"/>
      <c r="C120" s="23"/>
      <c r="D120" s="24" t="s">
        <v>118</v>
      </c>
      <c r="E120" s="25">
        <v>827314</v>
      </c>
      <c r="F120" s="25">
        <v>43543</v>
      </c>
      <c r="G120" s="25">
        <f t="shared" si="2"/>
        <v>870857</v>
      </c>
      <c r="H120" s="25"/>
      <c r="I120" s="25">
        <f t="shared" si="3"/>
        <v>870857</v>
      </c>
    </row>
    <row r="121" spans="2:9" x14ac:dyDescent="0.4">
      <c r="B121" s="23"/>
      <c r="C121" s="23"/>
      <c r="D121" s="24" t="s">
        <v>119</v>
      </c>
      <c r="E121" s="25"/>
      <c r="F121" s="25"/>
      <c r="G121" s="25">
        <f t="shared" si="2"/>
        <v>0</v>
      </c>
      <c r="H121" s="25"/>
      <c r="I121" s="25">
        <f t="shared" si="3"/>
        <v>0</v>
      </c>
    </row>
    <row r="122" spans="2:9" x14ac:dyDescent="0.4">
      <c r="B122" s="23"/>
      <c r="C122" s="23"/>
      <c r="D122" s="24" t="s">
        <v>120</v>
      </c>
      <c r="E122" s="25"/>
      <c r="F122" s="25"/>
      <c r="G122" s="25">
        <f t="shared" si="2"/>
        <v>0</v>
      </c>
      <c r="H122" s="25"/>
      <c r="I122" s="25">
        <f t="shared" si="3"/>
        <v>0</v>
      </c>
    </row>
    <row r="123" spans="2:9" x14ac:dyDescent="0.4">
      <c r="B123" s="23"/>
      <c r="C123" s="23"/>
      <c r="D123" s="24" t="s">
        <v>121</v>
      </c>
      <c r="E123" s="25">
        <f>+E124+E125+E126+E127+E128+E129+E130+E131+E132+E133+E134+E135+E136+E137+E138+E139+E140+E141+E142+E143</f>
        <v>67147349</v>
      </c>
      <c r="F123" s="25">
        <f>+F124+F125+F126+F127+F128+F129+F130+F131+F132+F133+F134+F135+F136+F137+F138+F139+F140+F141+F142+F143</f>
        <v>3605501</v>
      </c>
      <c r="G123" s="25">
        <f t="shared" si="2"/>
        <v>70752850</v>
      </c>
      <c r="H123" s="25">
        <f>+H124+H125+H126+H127+H128+H129+H130+H131+H132+H133+H134+H135+H136+H137+H138+H139+H140+H141+H142+H143</f>
        <v>0</v>
      </c>
      <c r="I123" s="25">
        <f t="shared" si="3"/>
        <v>70752850</v>
      </c>
    </row>
    <row r="124" spans="2:9" x14ac:dyDescent="0.4">
      <c r="B124" s="23"/>
      <c r="C124" s="23"/>
      <c r="D124" s="24" t="s">
        <v>122</v>
      </c>
      <c r="E124" s="25">
        <v>4927705</v>
      </c>
      <c r="F124" s="25">
        <v>259354</v>
      </c>
      <c r="G124" s="25">
        <f t="shared" si="2"/>
        <v>5187059</v>
      </c>
      <c r="H124" s="25"/>
      <c r="I124" s="25">
        <f t="shared" si="3"/>
        <v>5187059</v>
      </c>
    </row>
    <row r="125" spans="2:9" x14ac:dyDescent="0.4">
      <c r="B125" s="23"/>
      <c r="C125" s="23"/>
      <c r="D125" s="24" t="s">
        <v>123</v>
      </c>
      <c r="E125" s="25">
        <v>63881</v>
      </c>
      <c r="F125" s="25">
        <v>3362</v>
      </c>
      <c r="G125" s="25">
        <f t="shared" si="2"/>
        <v>67243</v>
      </c>
      <c r="H125" s="25"/>
      <c r="I125" s="25">
        <f t="shared" si="3"/>
        <v>67243</v>
      </c>
    </row>
    <row r="126" spans="2:9" x14ac:dyDescent="0.4">
      <c r="B126" s="23"/>
      <c r="C126" s="23"/>
      <c r="D126" s="24" t="s">
        <v>124</v>
      </c>
      <c r="E126" s="25">
        <v>212799</v>
      </c>
      <c r="F126" s="25">
        <v>11201</v>
      </c>
      <c r="G126" s="25">
        <f t="shared" si="2"/>
        <v>224000</v>
      </c>
      <c r="H126" s="25"/>
      <c r="I126" s="25">
        <f t="shared" si="3"/>
        <v>224000</v>
      </c>
    </row>
    <row r="127" spans="2:9" x14ac:dyDescent="0.4">
      <c r="B127" s="23"/>
      <c r="C127" s="23"/>
      <c r="D127" s="24" t="s">
        <v>125</v>
      </c>
      <c r="E127" s="25">
        <v>4275028</v>
      </c>
      <c r="F127" s="25">
        <v>225002</v>
      </c>
      <c r="G127" s="25">
        <f t="shared" si="2"/>
        <v>4500030</v>
      </c>
      <c r="H127" s="25"/>
      <c r="I127" s="25">
        <f t="shared" si="3"/>
        <v>4500030</v>
      </c>
    </row>
    <row r="128" spans="2:9" x14ac:dyDescent="0.4">
      <c r="B128" s="23"/>
      <c r="C128" s="23"/>
      <c r="D128" s="24" t="s">
        <v>126</v>
      </c>
      <c r="E128" s="25">
        <v>1665720</v>
      </c>
      <c r="F128" s="25">
        <v>106618</v>
      </c>
      <c r="G128" s="25">
        <f t="shared" si="2"/>
        <v>1772338</v>
      </c>
      <c r="H128" s="25"/>
      <c r="I128" s="25">
        <f t="shared" si="3"/>
        <v>1772338</v>
      </c>
    </row>
    <row r="129" spans="2:9" x14ac:dyDescent="0.4">
      <c r="B129" s="23"/>
      <c r="C129" s="23"/>
      <c r="D129" s="24" t="s">
        <v>127</v>
      </c>
      <c r="E129" s="25">
        <v>203138</v>
      </c>
      <c r="F129" s="25">
        <v>10692</v>
      </c>
      <c r="G129" s="25">
        <f t="shared" si="2"/>
        <v>213830</v>
      </c>
      <c r="H129" s="25"/>
      <c r="I129" s="25">
        <f t="shared" si="3"/>
        <v>213830</v>
      </c>
    </row>
    <row r="130" spans="2:9" x14ac:dyDescent="0.4">
      <c r="B130" s="23"/>
      <c r="C130" s="23"/>
      <c r="D130" s="24" t="s">
        <v>128</v>
      </c>
      <c r="E130" s="25">
        <v>2122154</v>
      </c>
      <c r="F130" s="25">
        <v>111693</v>
      </c>
      <c r="G130" s="25">
        <f t="shared" si="2"/>
        <v>2233847</v>
      </c>
      <c r="H130" s="25"/>
      <c r="I130" s="25">
        <f t="shared" si="3"/>
        <v>2233847</v>
      </c>
    </row>
    <row r="131" spans="2:9" x14ac:dyDescent="0.4">
      <c r="B131" s="23"/>
      <c r="C131" s="23"/>
      <c r="D131" s="24" t="s">
        <v>129</v>
      </c>
      <c r="E131" s="25">
        <v>1065269</v>
      </c>
      <c r="F131" s="25">
        <v>56067</v>
      </c>
      <c r="G131" s="25">
        <f t="shared" si="2"/>
        <v>1121336</v>
      </c>
      <c r="H131" s="25"/>
      <c r="I131" s="25">
        <f t="shared" si="3"/>
        <v>1121336</v>
      </c>
    </row>
    <row r="132" spans="2:9" x14ac:dyDescent="0.4">
      <c r="B132" s="23"/>
      <c r="C132" s="23"/>
      <c r="D132" s="24" t="s">
        <v>130</v>
      </c>
      <c r="E132" s="25">
        <v>108342</v>
      </c>
      <c r="F132" s="25">
        <v>5702</v>
      </c>
      <c r="G132" s="25">
        <f t="shared" si="2"/>
        <v>114044</v>
      </c>
      <c r="H132" s="25"/>
      <c r="I132" s="25">
        <f t="shared" si="3"/>
        <v>114044</v>
      </c>
    </row>
    <row r="133" spans="2:9" x14ac:dyDescent="0.4">
      <c r="B133" s="23"/>
      <c r="C133" s="23"/>
      <c r="D133" s="24" t="s">
        <v>131</v>
      </c>
      <c r="E133" s="25">
        <v>644347</v>
      </c>
      <c r="F133" s="25">
        <v>33913</v>
      </c>
      <c r="G133" s="25">
        <f t="shared" si="2"/>
        <v>678260</v>
      </c>
      <c r="H133" s="25"/>
      <c r="I133" s="25">
        <f t="shared" si="3"/>
        <v>678260</v>
      </c>
    </row>
    <row r="134" spans="2:9" x14ac:dyDescent="0.4">
      <c r="B134" s="23"/>
      <c r="C134" s="23"/>
      <c r="D134" s="24" t="s">
        <v>132</v>
      </c>
      <c r="E134" s="25">
        <v>43014651</v>
      </c>
      <c r="F134" s="25">
        <v>2261297</v>
      </c>
      <c r="G134" s="25">
        <f t="shared" si="2"/>
        <v>45275948</v>
      </c>
      <c r="H134" s="25"/>
      <c r="I134" s="25">
        <f t="shared" si="3"/>
        <v>45275948</v>
      </c>
    </row>
    <row r="135" spans="2:9" x14ac:dyDescent="0.4">
      <c r="B135" s="23"/>
      <c r="C135" s="23"/>
      <c r="D135" s="24" t="s">
        <v>133</v>
      </c>
      <c r="E135" s="25">
        <v>1782508</v>
      </c>
      <c r="F135" s="25">
        <v>136872</v>
      </c>
      <c r="G135" s="25">
        <f t="shared" si="2"/>
        <v>1919380</v>
      </c>
      <c r="H135" s="25"/>
      <c r="I135" s="25">
        <f t="shared" si="3"/>
        <v>1919380</v>
      </c>
    </row>
    <row r="136" spans="2:9" x14ac:dyDescent="0.4">
      <c r="B136" s="23"/>
      <c r="C136" s="23"/>
      <c r="D136" s="24" t="s">
        <v>116</v>
      </c>
      <c r="E136" s="25"/>
      <c r="F136" s="25"/>
      <c r="G136" s="25">
        <f t="shared" ref="G136:G199" si="4">+E136+F136</f>
        <v>0</v>
      </c>
      <c r="H136" s="25"/>
      <c r="I136" s="25">
        <f t="shared" ref="I136:I199" si="5">G136-ABS(H136)</f>
        <v>0</v>
      </c>
    </row>
    <row r="137" spans="2:9" x14ac:dyDescent="0.4">
      <c r="B137" s="23"/>
      <c r="C137" s="23"/>
      <c r="D137" s="24" t="s">
        <v>117</v>
      </c>
      <c r="E137" s="25"/>
      <c r="F137" s="25"/>
      <c r="G137" s="25">
        <f t="shared" si="4"/>
        <v>0</v>
      </c>
      <c r="H137" s="25"/>
      <c r="I137" s="25">
        <f t="shared" si="5"/>
        <v>0</v>
      </c>
    </row>
    <row r="138" spans="2:9" x14ac:dyDescent="0.4">
      <c r="B138" s="23"/>
      <c r="C138" s="23"/>
      <c r="D138" s="24" t="s">
        <v>134</v>
      </c>
      <c r="E138" s="25"/>
      <c r="F138" s="25"/>
      <c r="G138" s="25">
        <f t="shared" si="4"/>
        <v>0</v>
      </c>
      <c r="H138" s="25"/>
      <c r="I138" s="25">
        <f t="shared" si="5"/>
        <v>0</v>
      </c>
    </row>
    <row r="139" spans="2:9" x14ac:dyDescent="0.4">
      <c r="B139" s="23"/>
      <c r="C139" s="23"/>
      <c r="D139" s="24" t="s">
        <v>135</v>
      </c>
      <c r="E139" s="25">
        <v>204844</v>
      </c>
      <c r="F139" s="25">
        <v>10781</v>
      </c>
      <c r="G139" s="25">
        <f t="shared" si="4"/>
        <v>215625</v>
      </c>
      <c r="H139" s="25"/>
      <c r="I139" s="25">
        <f t="shared" si="5"/>
        <v>215625</v>
      </c>
    </row>
    <row r="140" spans="2:9" x14ac:dyDescent="0.4">
      <c r="B140" s="23"/>
      <c r="C140" s="23"/>
      <c r="D140" s="24" t="s">
        <v>136</v>
      </c>
      <c r="E140" s="25">
        <v>2404867</v>
      </c>
      <c r="F140" s="25">
        <v>126570</v>
      </c>
      <c r="G140" s="25">
        <f t="shared" si="4"/>
        <v>2531437</v>
      </c>
      <c r="H140" s="25"/>
      <c r="I140" s="25">
        <f t="shared" si="5"/>
        <v>2531437</v>
      </c>
    </row>
    <row r="141" spans="2:9" x14ac:dyDescent="0.4">
      <c r="B141" s="23"/>
      <c r="C141" s="23"/>
      <c r="D141" s="24" t="s">
        <v>137</v>
      </c>
      <c r="E141" s="25">
        <v>154796</v>
      </c>
      <c r="F141" s="25">
        <v>8148</v>
      </c>
      <c r="G141" s="25">
        <f t="shared" si="4"/>
        <v>162944</v>
      </c>
      <c r="H141" s="25"/>
      <c r="I141" s="25">
        <f t="shared" si="5"/>
        <v>162944</v>
      </c>
    </row>
    <row r="142" spans="2:9" x14ac:dyDescent="0.4">
      <c r="B142" s="23"/>
      <c r="C142" s="23"/>
      <c r="D142" s="24" t="s">
        <v>138</v>
      </c>
      <c r="E142" s="25">
        <v>3659946</v>
      </c>
      <c r="F142" s="25">
        <v>192629</v>
      </c>
      <c r="G142" s="25">
        <f t="shared" si="4"/>
        <v>3852575</v>
      </c>
      <c r="H142" s="25"/>
      <c r="I142" s="25">
        <f t="shared" si="5"/>
        <v>3852575</v>
      </c>
    </row>
    <row r="143" spans="2:9" x14ac:dyDescent="0.4">
      <c r="B143" s="23"/>
      <c r="C143" s="23"/>
      <c r="D143" s="24" t="s">
        <v>120</v>
      </c>
      <c r="E143" s="25">
        <f>+E144</f>
        <v>637354</v>
      </c>
      <c r="F143" s="25">
        <f>+F144</f>
        <v>45600</v>
      </c>
      <c r="G143" s="25">
        <f t="shared" si="4"/>
        <v>682954</v>
      </c>
      <c r="H143" s="25">
        <f>+H144</f>
        <v>0</v>
      </c>
      <c r="I143" s="25">
        <f t="shared" si="5"/>
        <v>682954</v>
      </c>
    </row>
    <row r="144" spans="2:9" x14ac:dyDescent="0.4">
      <c r="B144" s="23"/>
      <c r="C144" s="23"/>
      <c r="D144" s="24" t="s">
        <v>139</v>
      </c>
      <c r="E144" s="25">
        <v>637354</v>
      </c>
      <c r="F144" s="25">
        <v>45600</v>
      </c>
      <c r="G144" s="25">
        <f t="shared" si="4"/>
        <v>682954</v>
      </c>
      <c r="H144" s="25"/>
      <c r="I144" s="25">
        <f t="shared" si="5"/>
        <v>682954</v>
      </c>
    </row>
    <row r="145" spans="2:9" x14ac:dyDescent="0.4">
      <c r="B145" s="23"/>
      <c r="C145" s="23"/>
      <c r="D145" s="24" t="s">
        <v>140</v>
      </c>
      <c r="E145" s="25"/>
      <c r="F145" s="25"/>
      <c r="G145" s="25">
        <f t="shared" si="4"/>
        <v>0</v>
      </c>
      <c r="H145" s="25"/>
      <c r="I145" s="25">
        <f t="shared" si="5"/>
        <v>0</v>
      </c>
    </row>
    <row r="146" spans="2:9" x14ac:dyDescent="0.4">
      <c r="B146" s="23"/>
      <c r="C146" s="23"/>
      <c r="D146" s="24" t="s">
        <v>141</v>
      </c>
      <c r="E146" s="25">
        <v>6956012</v>
      </c>
      <c r="F146" s="25">
        <v>365915</v>
      </c>
      <c r="G146" s="25">
        <f t="shared" si="4"/>
        <v>7321927</v>
      </c>
      <c r="H146" s="25"/>
      <c r="I146" s="25">
        <f t="shared" si="5"/>
        <v>7321927</v>
      </c>
    </row>
    <row r="147" spans="2:9" x14ac:dyDescent="0.4">
      <c r="B147" s="23"/>
      <c r="C147" s="23"/>
      <c r="D147" s="24" t="s">
        <v>142</v>
      </c>
      <c r="E147" s="25">
        <f>+E148+E149+E151+E152</f>
        <v>2133797</v>
      </c>
      <c r="F147" s="25">
        <f>+F148+F149+F151+F152</f>
        <v>43712</v>
      </c>
      <c r="G147" s="25">
        <f t="shared" si="4"/>
        <v>2177509</v>
      </c>
      <c r="H147" s="25">
        <f>+H148+H149+H151+H152</f>
        <v>0</v>
      </c>
      <c r="I147" s="25">
        <f t="shared" si="5"/>
        <v>2177509</v>
      </c>
    </row>
    <row r="148" spans="2:9" x14ac:dyDescent="0.4">
      <c r="B148" s="23"/>
      <c r="C148" s="23"/>
      <c r="D148" s="24" t="s">
        <v>143</v>
      </c>
      <c r="E148" s="25">
        <v>830480</v>
      </c>
      <c r="F148" s="25">
        <v>43712</v>
      </c>
      <c r="G148" s="25">
        <f t="shared" si="4"/>
        <v>874192</v>
      </c>
      <c r="H148" s="25"/>
      <c r="I148" s="25">
        <f t="shared" si="5"/>
        <v>874192</v>
      </c>
    </row>
    <row r="149" spans="2:9" x14ac:dyDescent="0.4">
      <c r="B149" s="23"/>
      <c r="C149" s="23"/>
      <c r="D149" s="24" t="s">
        <v>120</v>
      </c>
      <c r="E149" s="25">
        <f>+E150</f>
        <v>1303317</v>
      </c>
      <c r="F149" s="25">
        <f>+F150</f>
        <v>0</v>
      </c>
      <c r="G149" s="25">
        <f t="shared" si="4"/>
        <v>1303317</v>
      </c>
      <c r="H149" s="25">
        <f>+H150</f>
        <v>0</v>
      </c>
      <c r="I149" s="25">
        <f t="shared" si="5"/>
        <v>1303317</v>
      </c>
    </row>
    <row r="150" spans="2:9" x14ac:dyDescent="0.4">
      <c r="B150" s="23"/>
      <c r="C150" s="23"/>
      <c r="D150" s="24" t="s">
        <v>139</v>
      </c>
      <c r="E150" s="25">
        <v>1303317</v>
      </c>
      <c r="F150" s="25"/>
      <c r="G150" s="25">
        <f t="shared" si="4"/>
        <v>1303317</v>
      </c>
      <c r="H150" s="25"/>
      <c r="I150" s="25">
        <f t="shared" si="5"/>
        <v>1303317</v>
      </c>
    </row>
    <row r="151" spans="2:9" x14ac:dyDescent="0.4">
      <c r="B151" s="23"/>
      <c r="C151" s="23"/>
      <c r="D151" s="24" t="s">
        <v>144</v>
      </c>
      <c r="E151" s="25"/>
      <c r="F151" s="25"/>
      <c r="G151" s="25">
        <f t="shared" si="4"/>
        <v>0</v>
      </c>
      <c r="H151" s="25"/>
      <c r="I151" s="25">
        <f t="shared" si="5"/>
        <v>0</v>
      </c>
    </row>
    <row r="152" spans="2:9" x14ac:dyDescent="0.4">
      <c r="B152" s="23"/>
      <c r="C152" s="23"/>
      <c r="D152" s="24" t="s">
        <v>145</v>
      </c>
      <c r="E152" s="25"/>
      <c r="F152" s="25"/>
      <c r="G152" s="25">
        <f t="shared" si="4"/>
        <v>0</v>
      </c>
      <c r="H152" s="25"/>
      <c r="I152" s="25">
        <f t="shared" si="5"/>
        <v>0</v>
      </c>
    </row>
    <row r="153" spans="2:9" x14ac:dyDescent="0.4">
      <c r="B153" s="23"/>
      <c r="C153" s="23"/>
      <c r="D153" s="24" t="s">
        <v>146</v>
      </c>
      <c r="E153" s="25">
        <f>+E154+E156+E157</f>
        <v>0</v>
      </c>
      <c r="F153" s="25">
        <f>+F154+F156+F157</f>
        <v>0</v>
      </c>
      <c r="G153" s="25">
        <f t="shared" si="4"/>
        <v>0</v>
      </c>
      <c r="H153" s="25">
        <f>+H154+H156+H157</f>
        <v>0</v>
      </c>
      <c r="I153" s="25">
        <f t="shared" si="5"/>
        <v>0</v>
      </c>
    </row>
    <row r="154" spans="2:9" x14ac:dyDescent="0.4">
      <c r="B154" s="23"/>
      <c r="C154" s="23"/>
      <c r="D154" s="24" t="s">
        <v>147</v>
      </c>
      <c r="E154" s="25">
        <f>+E155</f>
        <v>0</v>
      </c>
      <c r="F154" s="25">
        <f>+F155</f>
        <v>0</v>
      </c>
      <c r="G154" s="25">
        <f t="shared" si="4"/>
        <v>0</v>
      </c>
      <c r="H154" s="25">
        <f>+H155</f>
        <v>0</v>
      </c>
      <c r="I154" s="25">
        <f t="shared" si="5"/>
        <v>0</v>
      </c>
    </row>
    <row r="155" spans="2:9" x14ac:dyDescent="0.4">
      <c r="B155" s="23"/>
      <c r="C155" s="23"/>
      <c r="D155" s="24" t="s">
        <v>148</v>
      </c>
      <c r="E155" s="25"/>
      <c r="F155" s="25"/>
      <c r="G155" s="25">
        <f t="shared" si="4"/>
        <v>0</v>
      </c>
      <c r="H155" s="25"/>
      <c r="I155" s="25">
        <f t="shared" si="5"/>
        <v>0</v>
      </c>
    </row>
    <row r="156" spans="2:9" x14ac:dyDescent="0.4">
      <c r="B156" s="23"/>
      <c r="C156" s="23"/>
      <c r="D156" s="24" t="s">
        <v>149</v>
      </c>
      <c r="E156" s="25"/>
      <c r="F156" s="25"/>
      <c r="G156" s="25">
        <f t="shared" si="4"/>
        <v>0</v>
      </c>
      <c r="H156" s="25"/>
      <c r="I156" s="25">
        <f t="shared" si="5"/>
        <v>0</v>
      </c>
    </row>
    <row r="157" spans="2:9" x14ac:dyDescent="0.4">
      <c r="B157" s="23"/>
      <c r="C157" s="23"/>
      <c r="D157" s="24" t="s">
        <v>150</v>
      </c>
      <c r="E157" s="25"/>
      <c r="F157" s="25"/>
      <c r="G157" s="25">
        <f t="shared" si="4"/>
        <v>0</v>
      </c>
      <c r="H157" s="25"/>
      <c r="I157" s="25">
        <f t="shared" si="5"/>
        <v>0</v>
      </c>
    </row>
    <row r="158" spans="2:9" x14ac:dyDescent="0.4">
      <c r="B158" s="23"/>
      <c r="C158" s="26"/>
      <c r="D158" s="27" t="s">
        <v>151</v>
      </c>
      <c r="E158" s="28">
        <f>+E79+E105+E123+E145+E146+E147+E153</f>
        <v>585635941</v>
      </c>
      <c r="F158" s="28">
        <f>+F79+F105+F123+F145+F146+F147+F153</f>
        <v>34778313</v>
      </c>
      <c r="G158" s="28">
        <f t="shared" si="4"/>
        <v>620414254</v>
      </c>
      <c r="H158" s="28">
        <f>+H79+H105+H123+H145+H146+H147+H153</f>
        <v>0</v>
      </c>
      <c r="I158" s="28">
        <f t="shared" si="5"/>
        <v>620414254</v>
      </c>
    </row>
    <row r="159" spans="2:9" x14ac:dyDescent="0.4">
      <c r="B159" s="26"/>
      <c r="C159" s="29" t="s">
        <v>152</v>
      </c>
      <c r="D159" s="30"/>
      <c r="E159" s="31">
        <f xml:space="preserve"> +E78 - E158</f>
        <v>98071310</v>
      </c>
      <c r="F159" s="31">
        <f xml:space="preserve"> +F78 - F158</f>
        <v>3899116</v>
      </c>
      <c r="G159" s="31">
        <f t="shared" si="4"/>
        <v>101970426</v>
      </c>
      <c r="H159" s="31">
        <f xml:space="preserve"> +H78 - H158</f>
        <v>0</v>
      </c>
      <c r="I159" s="31">
        <f>I78-I158</f>
        <v>101970426</v>
      </c>
    </row>
    <row r="160" spans="2:9" x14ac:dyDescent="0.4">
      <c r="B160" s="20" t="s">
        <v>153</v>
      </c>
      <c r="C160" s="20" t="s">
        <v>15</v>
      </c>
      <c r="D160" s="24" t="s">
        <v>154</v>
      </c>
      <c r="E160" s="25">
        <f>+E161+E162</f>
        <v>44940000</v>
      </c>
      <c r="F160" s="25">
        <f>+F161+F162</f>
        <v>0</v>
      </c>
      <c r="G160" s="25">
        <f t="shared" si="4"/>
        <v>44940000</v>
      </c>
      <c r="H160" s="25">
        <f>+H161+H162</f>
        <v>0</v>
      </c>
      <c r="I160" s="25">
        <f t="shared" si="5"/>
        <v>44940000</v>
      </c>
    </row>
    <row r="161" spans="2:9" x14ac:dyDescent="0.4">
      <c r="B161" s="23"/>
      <c r="C161" s="23"/>
      <c r="D161" s="24" t="s">
        <v>155</v>
      </c>
      <c r="E161" s="25">
        <v>44940000</v>
      </c>
      <c r="F161" s="25"/>
      <c r="G161" s="25">
        <f t="shared" si="4"/>
        <v>44940000</v>
      </c>
      <c r="H161" s="25"/>
      <c r="I161" s="25">
        <f t="shared" si="5"/>
        <v>44940000</v>
      </c>
    </row>
    <row r="162" spans="2:9" x14ac:dyDescent="0.4">
      <c r="B162" s="23"/>
      <c r="C162" s="23"/>
      <c r="D162" s="24" t="s">
        <v>156</v>
      </c>
      <c r="E162" s="25"/>
      <c r="F162" s="25"/>
      <c r="G162" s="25">
        <f t="shared" si="4"/>
        <v>0</v>
      </c>
      <c r="H162" s="25"/>
      <c r="I162" s="25">
        <f t="shared" si="5"/>
        <v>0</v>
      </c>
    </row>
    <row r="163" spans="2:9" x14ac:dyDescent="0.4">
      <c r="B163" s="23"/>
      <c r="C163" s="23"/>
      <c r="D163" s="24" t="s">
        <v>157</v>
      </c>
      <c r="E163" s="25">
        <f>+E164+E165</f>
        <v>0</v>
      </c>
      <c r="F163" s="25">
        <f>+F164+F165</f>
        <v>0</v>
      </c>
      <c r="G163" s="25">
        <f t="shared" si="4"/>
        <v>0</v>
      </c>
      <c r="H163" s="25">
        <f>+H164+H165</f>
        <v>0</v>
      </c>
      <c r="I163" s="25">
        <f t="shared" si="5"/>
        <v>0</v>
      </c>
    </row>
    <row r="164" spans="2:9" x14ac:dyDescent="0.4">
      <c r="B164" s="23"/>
      <c r="C164" s="23"/>
      <c r="D164" s="24" t="s">
        <v>158</v>
      </c>
      <c r="E164" s="25"/>
      <c r="F164" s="25"/>
      <c r="G164" s="25">
        <f t="shared" si="4"/>
        <v>0</v>
      </c>
      <c r="H164" s="25"/>
      <c r="I164" s="25">
        <f t="shared" si="5"/>
        <v>0</v>
      </c>
    </row>
    <row r="165" spans="2:9" x14ac:dyDescent="0.4">
      <c r="B165" s="23"/>
      <c r="C165" s="23"/>
      <c r="D165" s="24" t="s">
        <v>159</v>
      </c>
      <c r="E165" s="25"/>
      <c r="F165" s="25"/>
      <c r="G165" s="25">
        <f t="shared" si="4"/>
        <v>0</v>
      </c>
      <c r="H165" s="25"/>
      <c r="I165" s="25">
        <f t="shared" si="5"/>
        <v>0</v>
      </c>
    </row>
    <row r="166" spans="2:9" x14ac:dyDescent="0.4">
      <c r="B166" s="23"/>
      <c r="C166" s="23"/>
      <c r="D166" s="24" t="s">
        <v>160</v>
      </c>
      <c r="E166" s="25"/>
      <c r="F166" s="25"/>
      <c r="G166" s="25">
        <f t="shared" si="4"/>
        <v>0</v>
      </c>
      <c r="H166" s="25"/>
      <c r="I166" s="25">
        <f t="shared" si="5"/>
        <v>0</v>
      </c>
    </row>
    <row r="167" spans="2:9" x14ac:dyDescent="0.4">
      <c r="B167" s="23"/>
      <c r="C167" s="23"/>
      <c r="D167" s="24" t="s">
        <v>161</v>
      </c>
      <c r="E167" s="25"/>
      <c r="F167" s="25"/>
      <c r="G167" s="25">
        <f t="shared" si="4"/>
        <v>0</v>
      </c>
      <c r="H167" s="25"/>
      <c r="I167" s="25">
        <f t="shared" si="5"/>
        <v>0</v>
      </c>
    </row>
    <row r="168" spans="2:9" x14ac:dyDescent="0.4">
      <c r="B168" s="23"/>
      <c r="C168" s="23"/>
      <c r="D168" s="24" t="s">
        <v>162</v>
      </c>
      <c r="E168" s="25">
        <f>+E169+E170+E171+E172</f>
        <v>0</v>
      </c>
      <c r="F168" s="25">
        <f>+F169+F170+F171+F172</f>
        <v>0</v>
      </c>
      <c r="G168" s="25">
        <f t="shared" si="4"/>
        <v>0</v>
      </c>
      <c r="H168" s="25">
        <f>+H169+H170+H171+H172</f>
        <v>0</v>
      </c>
      <c r="I168" s="25">
        <f t="shared" si="5"/>
        <v>0</v>
      </c>
    </row>
    <row r="169" spans="2:9" x14ac:dyDescent="0.4">
      <c r="B169" s="23"/>
      <c r="C169" s="23"/>
      <c r="D169" s="24" t="s">
        <v>163</v>
      </c>
      <c r="E169" s="25"/>
      <c r="F169" s="25"/>
      <c r="G169" s="25">
        <f t="shared" si="4"/>
        <v>0</v>
      </c>
      <c r="H169" s="25"/>
      <c r="I169" s="25">
        <f t="shared" si="5"/>
        <v>0</v>
      </c>
    </row>
    <row r="170" spans="2:9" x14ac:dyDescent="0.4">
      <c r="B170" s="23"/>
      <c r="C170" s="23"/>
      <c r="D170" s="24" t="s">
        <v>164</v>
      </c>
      <c r="E170" s="25"/>
      <c r="F170" s="25"/>
      <c r="G170" s="25">
        <f t="shared" si="4"/>
        <v>0</v>
      </c>
      <c r="H170" s="25"/>
      <c r="I170" s="25">
        <f t="shared" si="5"/>
        <v>0</v>
      </c>
    </row>
    <row r="171" spans="2:9" x14ac:dyDescent="0.4">
      <c r="B171" s="23"/>
      <c r="C171" s="23"/>
      <c r="D171" s="24" t="s">
        <v>165</v>
      </c>
      <c r="E171" s="25"/>
      <c r="F171" s="25"/>
      <c r="G171" s="25">
        <f t="shared" si="4"/>
        <v>0</v>
      </c>
      <c r="H171" s="25"/>
      <c r="I171" s="25">
        <f t="shared" si="5"/>
        <v>0</v>
      </c>
    </row>
    <row r="172" spans="2:9" x14ac:dyDescent="0.4">
      <c r="B172" s="23"/>
      <c r="C172" s="23"/>
      <c r="D172" s="24" t="s">
        <v>166</v>
      </c>
      <c r="E172" s="25"/>
      <c r="F172" s="25"/>
      <c r="G172" s="25">
        <f t="shared" si="4"/>
        <v>0</v>
      </c>
      <c r="H172" s="25"/>
      <c r="I172" s="25">
        <f t="shared" si="5"/>
        <v>0</v>
      </c>
    </row>
    <row r="173" spans="2:9" x14ac:dyDescent="0.4">
      <c r="B173" s="23"/>
      <c r="C173" s="23"/>
      <c r="D173" s="24" t="s">
        <v>167</v>
      </c>
      <c r="E173" s="25">
        <f>+E174</f>
        <v>0</v>
      </c>
      <c r="F173" s="25">
        <f>+F174</f>
        <v>0</v>
      </c>
      <c r="G173" s="25">
        <f t="shared" si="4"/>
        <v>0</v>
      </c>
      <c r="H173" s="25">
        <f>+H174</f>
        <v>0</v>
      </c>
      <c r="I173" s="25">
        <f t="shared" si="5"/>
        <v>0</v>
      </c>
    </row>
    <row r="174" spans="2:9" x14ac:dyDescent="0.4">
      <c r="B174" s="23"/>
      <c r="C174" s="23"/>
      <c r="D174" s="24" t="s">
        <v>73</v>
      </c>
      <c r="E174" s="25"/>
      <c r="F174" s="25"/>
      <c r="G174" s="25">
        <f t="shared" si="4"/>
        <v>0</v>
      </c>
      <c r="H174" s="25"/>
      <c r="I174" s="25">
        <f t="shared" si="5"/>
        <v>0</v>
      </c>
    </row>
    <row r="175" spans="2:9" x14ac:dyDescent="0.4">
      <c r="B175" s="23"/>
      <c r="C175" s="26"/>
      <c r="D175" s="27" t="s">
        <v>168</v>
      </c>
      <c r="E175" s="28">
        <f>+E160+E163+E166+E167+E168+E173</f>
        <v>44940000</v>
      </c>
      <c r="F175" s="28">
        <f>+F160+F163+F166+F167+F168+F173</f>
        <v>0</v>
      </c>
      <c r="G175" s="28">
        <f t="shared" si="4"/>
        <v>44940000</v>
      </c>
      <c r="H175" s="28">
        <f>+H160+H163+H166+H167+H168+H173</f>
        <v>0</v>
      </c>
      <c r="I175" s="28">
        <f t="shared" si="5"/>
        <v>44940000</v>
      </c>
    </row>
    <row r="176" spans="2:9" x14ac:dyDescent="0.4">
      <c r="B176" s="23"/>
      <c r="C176" s="20" t="s">
        <v>76</v>
      </c>
      <c r="D176" s="24" t="s">
        <v>169</v>
      </c>
      <c r="E176" s="25">
        <v>41408600</v>
      </c>
      <c r="F176" s="25">
        <v>2179400</v>
      </c>
      <c r="G176" s="25">
        <f t="shared" si="4"/>
        <v>43588000</v>
      </c>
      <c r="H176" s="25"/>
      <c r="I176" s="25">
        <f t="shared" si="5"/>
        <v>43588000</v>
      </c>
    </row>
    <row r="177" spans="2:9" x14ac:dyDescent="0.4">
      <c r="B177" s="23"/>
      <c r="C177" s="23"/>
      <c r="D177" s="24" t="s">
        <v>170</v>
      </c>
      <c r="E177" s="25">
        <f>+E178+E179+E180+E181+E182+E183+E184+E185+E186+E187</f>
        <v>49288682</v>
      </c>
      <c r="F177" s="25">
        <f>+F178+F179+F180+F181+F182+F183+F184+F185+F186+F187</f>
        <v>2559845</v>
      </c>
      <c r="G177" s="25">
        <f t="shared" si="4"/>
        <v>51848527</v>
      </c>
      <c r="H177" s="25">
        <f>+H178+H179+H180+H181+H182+H183+H184+H185+H186+H187</f>
        <v>0</v>
      </c>
      <c r="I177" s="25">
        <f t="shared" si="5"/>
        <v>51848527</v>
      </c>
    </row>
    <row r="178" spans="2:9" x14ac:dyDescent="0.4">
      <c r="B178" s="23"/>
      <c r="C178" s="23"/>
      <c r="D178" s="24" t="s">
        <v>171</v>
      </c>
      <c r="E178" s="25"/>
      <c r="F178" s="25"/>
      <c r="G178" s="25">
        <f t="shared" si="4"/>
        <v>0</v>
      </c>
      <c r="H178" s="25"/>
      <c r="I178" s="25">
        <f t="shared" si="5"/>
        <v>0</v>
      </c>
    </row>
    <row r="179" spans="2:9" x14ac:dyDescent="0.4">
      <c r="B179" s="23"/>
      <c r="C179" s="23"/>
      <c r="D179" s="24" t="s">
        <v>172</v>
      </c>
      <c r="E179" s="25"/>
      <c r="F179" s="25"/>
      <c r="G179" s="25">
        <f t="shared" si="4"/>
        <v>0</v>
      </c>
      <c r="H179" s="25"/>
      <c r="I179" s="25">
        <f t="shared" si="5"/>
        <v>0</v>
      </c>
    </row>
    <row r="180" spans="2:9" x14ac:dyDescent="0.4">
      <c r="B180" s="23"/>
      <c r="C180" s="23"/>
      <c r="D180" s="24" t="s">
        <v>173</v>
      </c>
      <c r="E180" s="25"/>
      <c r="F180" s="25"/>
      <c r="G180" s="25">
        <f t="shared" si="4"/>
        <v>0</v>
      </c>
      <c r="H180" s="25"/>
      <c r="I180" s="25">
        <f t="shared" si="5"/>
        <v>0</v>
      </c>
    </row>
    <row r="181" spans="2:9" x14ac:dyDescent="0.4">
      <c r="B181" s="23"/>
      <c r="C181" s="23"/>
      <c r="D181" s="24" t="s">
        <v>174</v>
      </c>
      <c r="E181" s="25">
        <v>5186617</v>
      </c>
      <c r="F181" s="25">
        <v>272980</v>
      </c>
      <c r="G181" s="25">
        <f t="shared" si="4"/>
        <v>5459597</v>
      </c>
      <c r="H181" s="25"/>
      <c r="I181" s="25">
        <f t="shared" si="5"/>
        <v>5459597</v>
      </c>
    </row>
    <row r="182" spans="2:9" x14ac:dyDescent="0.4">
      <c r="B182" s="23"/>
      <c r="C182" s="23"/>
      <c r="D182" s="24" t="s">
        <v>175</v>
      </c>
      <c r="E182" s="25"/>
      <c r="F182" s="25"/>
      <c r="G182" s="25">
        <f t="shared" si="4"/>
        <v>0</v>
      </c>
      <c r="H182" s="25"/>
      <c r="I182" s="25">
        <f t="shared" si="5"/>
        <v>0</v>
      </c>
    </row>
    <row r="183" spans="2:9" x14ac:dyDescent="0.4">
      <c r="B183" s="23"/>
      <c r="C183" s="23"/>
      <c r="D183" s="24" t="s">
        <v>176</v>
      </c>
      <c r="E183" s="25">
        <v>44102065</v>
      </c>
      <c r="F183" s="25">
        <v>2286865</v>
      </c>
      <c r="G183" s="25">
        <f t="shared" si="4"/>
        <v>46388930</v>
      </c>
      <c r="H183" s="25"/>
      <c r="I183" s="25">
        <f t="shared" si="5"/>
        <v>46388930</v>
      </c>
    </row>
    <row r="184" spans="2:9" x14ac:dyDescent="0.4">
      <c r="B184" s="23"/>
      <c r="C184" s="23"/>
      <c r="D184" s="24" t="s">
        <v>177</v>
      </c>
      <c r="E184" s="25"/>
      <c r="F184" s="25"/>
      <c r="G184" s="25">
        <f t="shared" si="4"/>
        <v>0</v>
      </c>
      <c r="H184" s="25"/>
      <c r="I184" s="25">
        <f t="shared" si="5"/>
        <v>0</v>
      </c>
    </row>
    <row r="185" spans="2:9" x14ac:dyDescent="0.4">
      <c r="B185" s="23"/>
      <c r="C185" s="23"/>
      <c r="D185" s="24" t="s">
        <v>178</v>
      </c>
      <c r="E185" s="25"/>
      <c r="F185" s="25"/>
      <c r="G185" s="25">
        <f t="shared" si="4"/>
        <v>0</v>
      </c>
      <c r="H185" s="25"/>
      <c r="I185" s="25">
        <f t="shared" si="5"/>
        <v>0</v>
      </c>
    </row>
    <row r="186" spans="2:9" x14ac:dyDescent="0.4">
      <c r="B186" s="23"/>
      <c r="C186" s="23"/>
      <c r="D186" s="24" t="s">
        <v>179</v>
      </c>
      <c r="E186" s="25"/>
      <c r="F186" s="25"/>
      <c r="G186" s="25">
        <f t="shared" si="4"/>
        <v>0</v>
      </c>
      <c r="H186" s="25"/>
      <c r="I186" s="25">
        <f t="shared" si="5"/>
        <v>0</v>
      </c>
    </row>
    <row r="187" spans="2:9" x14ac:dyDescent="0.4">
      <c r="B187" s="23"/>
      <c r="C187" s="23"/>
      <c r="D187" s="24" t="s">
        <v>180</v>
      </c>
      <c r="E187" s="25"/>
      <c r="F187" s="25"/>
      <c r="G187" s="25">
        <f t="shared" si="4"/>
        <v>0</v>
      </c>
      <c r="H187" s="25"/>
      <c r="I187" s="25">
        <f t="shared" si="5"/>
        <v>0</v>
      </c>
    </row>
    <row r="188" spans="2:9" x14ac:dyDescent="0.4">
      <c r="B188" s="23"/>
      <c r="C188" s="23"/>
      <c r="D188" s="24" t="s">
        <v>181</v>
      </c>
      <c r="E188" s="25"/>
      <c r="F188" s="25"/>
      <c r="G188" s="25">
        <f t="shared" si="4"/>
        <v>0</v>
      </c>
      <c r="H188" s="25"/>
      <c r="I188" s="25">
        <f t="shared" si="5"/>
        <v>0</v>
      </c>
    </row>
    <row r="189" spans="2:9" x14ac:dyDescent="0.4">
      <c r="B189" s="23"/>
      <c r="C189" s="23"/>
      <c r="D189" s="24" t="s">
        <v>182</v>
      </c>
      <c r="E189" s="25">
        <v>2123832</v>
      </c>
      <c r="F189" s="25">
        <v>111780</v>
      </c>
      <c r="G189" s="25">
        <f t="shared" si="4"/>
        <v>2235612</v>
      </c>
      <c r="H189" s="25"/>
      <c r="I189" s="25">
        <f t="shared" si="5"/>
        <v>2235612</v>
      </c>
    </row>
    <row r="190" spans="2:9" x14ac:dyDescent="0.4">
      <c r="B190" s="23"/>
      <c r="C190" s="23"/>
      <c r="D190" s="24" t="s">
        <v>183</v>
      </c>
      <c r="E190" s="25">
        <f>+E191</f>
        <v>0</v>
      </c>
      <c r="F190" s="25">
        <f>+F191</f>
        <v>0</v>
      </c>
      <c r="G190" s="25">
        <f t="shared" si="4"/>
        <v>0</v>
      </c>
      <c r="H190" s="25">
        <f>+H191</f>
        <v>0</v>
      </c>
      <c r="I190" s="25">
        <f t="shared" si="5"/>
        <v>0</v>
      </c>
    </row>
    <row r="191" spans="2:9" x14ac:dyDescent="0.4">
      <c r="B191" s="23"/>
      <c r="C191" s="23"/>
      <c r="D191" s="24" t="s">
        <v>145</v>
      </c>
      <c r="E191" s="25"/>
      <c r="F191" s="25"/>
      <c r="G191" s="25">
        <f t="shared" si="4"/>
        <v>0</v>
      </c>
      <c r="H191" s="25"/>
      <c r="I191" s="25">
        <f t="shared" si="5"/>
        <v>0</v>
      </c>
    </row>
    <row r="192" spans="2:9" x14ac:dyDescent="0.4">
      <c r="B192" s="23"/>
      <c r="C192" s="26"/>
      <c r="D192" s="27" t="s">
        <v>184</v>
      </c>
      <c r="E192" s="28">
        <f>+E176+E177+E188+E189+E190</f>
        <v>92821114</v>
      </c>
      <c r="F192" s="28">
        <f>+F176+F177+F188+F189+F190</f>
        <v>4851025</v>
      </c>
      <c r="G192" s="28">
        <f t="shared" si="4"/>
        <v>97672139</v>
      </c>
      <c r="H192" s="28">
        <f>+H176+H177+H188+H189+H190</f>
        <v>0</v>
      </c>
      <c r="I192" s="28">
        <f t="shared" si="5"/>
        <v>97672139</v>
      </c>
    </row>
    <row r="193" spans="2:9" x14ac:dyDescent="0.4">
      <c r="B193" s="26"/>
      <c r="C193" s="32" t="s">
        <v>185</v>
      </c>
      <c r="D193" s="30"/>
      <c r="E193" s="31">
        <f xml:space="preserve"> +E175 - E192</f>
        <v>-47881114</v>
      </c>
      <c r="F193" s="31">
        <f xml:space="preserve"> +F175 - F192</f>
        <v>-4851025</v>
      </c>
      <c r="G193" s="31">
        <f t="shared" si="4"/>
        <v>-52732139</v>
      </c>
      <c r="H193" s="31">
        <f xml:space="preserve"> +H175 - H192</f>
        <v>0</v>
      </c>
      <c r="I193" s="31">
        <f>I175-I192</f>
        <v>-52732139</v>
      </c>
    </row>
    <row r="194" spans="2:9" x14ac:dyDescent="0.4">
      <c r="B194" s="20" t="s">
        <v>186</v>
      </c>
      <c r="C194" s="20" t="s">
        <v>15</v>
      </c>
      <c r="D194" s="24" t="s">
        <v>187</v>
      </c>
      <c r="E194" s="25"/>
      <c r="F194" s="25"/>
      <c r="G194" s="25">
        <f t="shared" si="4"/>
        <v>0</v>
      </c>
      <c r="H194" s="25"/>
      <c r="I194" s="25">
        <f t="shared" si="5"/>
        <v>0</v>
      </c>
    </row>
    <row r="195" spans="2:9" x14ac:dyDescent="0.4">
      <c r="B195" s="23"/>
      <c r="C195" s="23"/>
      <c r="D195" s="24" t="s">
        <v>188</v>
      </c>
      <c r="E195" s="25"/>
      <c r="F195" s="25"/>
      <c r="G195" s="25">
        <f t="shared" si="4"/>
        <v>0</v>
      </c>
      <c r="H195" s="25"/>
      <c r="I195" s="25">
        <f t="shared" si="5"/>
        <v>0</v>
      </c>
    </row>
    <row r="196" spans="2:9" x14ac:dyDescent="0.4">
      <c r="B196" s="23"/>
      <c r="C196" s="23"/>
      <c r="D196" s="24" t="s">
        <v>189</v>
      </c>
      <c r="E196" s="25"/>
      <c r="F196" s="25"/>
      <c r="G196" s="25">
        <f t="shared" si="4"/>
        <v>0</v>
      </c>
      <c r="H196" s="25"/>
      <c r="I196" s="25">
        <f t="shared" si="5"/>
        <v>0</v>
      </c>
    </row>
    <row r="197" spans="2:9" x14ac:dyDescent="0.4">
      <c r="B197" s="23"/>
      <c r="C197" s="23"/>
      <c r="D197" s="24" t="s">
        <v>190</v>
      </c>
      <c r="E197" s="25"/>
      <c r="F197" s="25"/>
      <c r="G197" s="25">
        <f t="shared" si="4"/>
        <v>0</v>
      </c>
      <c r="H197" s="25"/>
      <c r="I197" s="25">
        <f t="shared" si="5"/>
        <v>0</v>
      </c>
    </row>
    <row r="198" spans="2:9" x14ac:dyDescent="0.4">
      <c r="B198" s="23"/>
      <c r="C198" s="23"/>
      <c r="D198" s="24" t="s">
        <v>191</v>
      </c>
      <c r="E198" s="25"/>
      <c r="F198" s="25"/>
      <c r="G198" s="25">
        <f t="shared" si="4"/>
        <v>0</v>
      </c>
      <c r="H198" s="25"/>
      <c r="I198" s="25">
        <f t="shared" si="5"/>
        <v>0</v>
      </c>
    </row>
    <row r="199" spans="2:9" x14ac:dyDescent="0.4">
      <c r="B199" s="23"/>
      <c r="C199" s="23"/>
      <c r="D199" s="24" t="s">
        <v>192</v>
      </c>
      <c r="E199" s="25"/>
      <c r="F199" s="25"/>
      <c r="G199" s="25">
        <f t="shared" si="4"/>
        <v>0</v>
      </c>
      <c r="H199" s="25"/>
      <c r="I199" s="25">
        <f t="shared" si="5"/>
        <v>0</v>
      </c>
    </row>
    <row r="200" spans="2:9" x14ac:dyDescent="0.4">
      <c r="B200" s="23"/>
      <c r="C200" s="23"/>
      <c r="D200" s="24" t="s">
        <v>193</v>
      </c>
      <c r="E200" s="25"/>
      <c r="F200" s="25"/>
      <c r="G200" s="25">
        <f t="shared" ref="G200:G255" si="6">+E200+F200</f>
        <v>0</v>
      </c>
      <c r="H200" s="25"/>
      <c r="I200" s="25">
        <f t="shared" ref="I200:I254" si="7">G200-ABS(H200)</f>
        <v>0</v>
      </c>
    </row>
    <row r="201" spans="2:9" x14ac:dyDescent="0.4">
      <c r="B201" s="23"/>
      <c r="C201" s="23"/>
      <c r="D201" s="24" t="s">
        <v>194</v>
      </c>
      <c r="E201" s="25">
        <f>+E202+E203+E204+E205+E206+E207</f>
        <v>10207227</v>
      </c>
      <c r="F201" s="25">
        <f>+F202+F203+F204+F205+F206+F207</f>
        <v>0</v>
      </c>
      <c r="G201" s="25">
        <f t="shared" si="6"/>
        <v>10207227</v>
      </c>
      <c r="H201" s="25">
        <f>+H202+H203+H204+H205+H206+H207</f>
        <v>0</v>
      </c>
      <c r="I201" s="25">
        <f t="shared" si="7"/>
        <v>10207227</v>
      </c>
    </row>
    <row r="202" spans="2:9" x14ac:dyDescent="0.4">
      <c r="B202" s="23"/>
      <c r="C202" s="23"/>
      <c r="D202" s="24" t="s">
        <v>195</v>
      </c>
      <c r="E202" s="25">
        <v>10207227</v>
      </c>
      <c r="F202" s="25"/>
      <c r="G202" s="25">
        <f t="shared" si="6"/>
        <v>10207227</v>
      </c>
      <c r="H202" s="25"/>
      <c r="I202" s="25">
        <f t="shared" si="7"/>
        <v>10207227</v>
      </c>
    </row>
    <row r="203" spans="2:9" x14ac:dyDescent="0.4">
      <c r="B203" s="23"/>
      <c r="C203" s="23"/>
      <c r="D203" s="24" t="s">
        <v>196</v>
      </c>
      <c r="E203" s="25"/>
      <c r="F203" s="25"/>
      <c r="G203" s="25">
        <f t="shared" si="6"/>
        <v>0</v>
      </c>
      <c r="H203" s="25"/>
      <c r="I203" s="25">
        <f t="shared" si="7"/>
        <v>0</v>
      </c>
    </row>
    <row r="204" spans="2:9" x14ac:dyDescent="0.4">
      <c r="B204" s="23"/>
      <c r="C204" s="23"/>
      <c r="D204" s="24" t="s">
        <v>197</v>
      </c>
      <c r="E204" s="25"/>
      <c r="F204" s="25"/>
      <c r="G204" s="25">
        <f t="shared" si="6"/>
        <v>0</v>
      </c>
      <c r="H204" s="25"/>
      <c r="I204" s="25">
        <f t="shared" si="7"/>
        <v>0</v>
      </c>
    </row>
    <row r="205" spans="2:9" x14ac:dyDescent="0.4">
      <c r="B205" s="23"/>
      <c r="C205" s="23"/>
      <c r="D205" s="24" t="s">
        <v>198</v>
      </c>
      <c r="E205" s="25"/>
      <c r="F205" s="25"/>
      <c r="G205" s="25">
        <f t="shared" si="6"/>
        <v>0</v>
      </c>
      <c r="H205" s="25"/>
      <c r="I205" s="25">
        <f t="shared" si="7"/>
        <v>0</v>
      </c>
    </row>
    <row r="206" spans="2:9" x14ac:dyDescent="0.4">
      <c r="B206" s="23"/>
      <c r="C206" s="23"/>
      <c r="D206" s="24" t="s">
        <v>199</v>
      </c>
      <c r="E206" s="25"/>
      <c r="F206" s="25"/>
      <c r="G206" s="25">
        <f t="shared" si="6"/>
        <v>0</v>
      </c>
      <c r="H206" s="25"/>
      <c r="I206" s="25">
        <f t="shared" si="7"/>
        <v>0</v>
      </c>
    </row>
    <row r="207" spans="2:9" x14ac:dyDescent="0.4">
      <c r="B207" s="23"/>
      <c r="C207" s="23"/>
      <c r="D207" s="24" t="s">
        <v>200</v>
      </c>
      <c r="E207" s="25"/>
      <c r="F207" s="25"/>
      <c r="G207" s="25">
        <f t="shared" si="6"/>
        <v>0</v>
      </c>
      <c r="H207" s="25"/>
      <c r="I207" s="25">
        <f t="shared" si="7"/>
        <v>0</v>
      </c>
    </row>
    <row r="208" spans="2:9" x14ac:dyDescent="0.4">
      <c r="B208" s="23"/>
      <c r="C208" s="23"/>
      <c r="D208" s="24" t="s">
        <v>201</v>
      </c>
      <c r="E208" s="25"/>
      <c r="F208" s="25"/>
      <c r="G208" s="25">
        <f t="shared" si="6"/>
        <v>0</v>
      </c>
      <c r="H208" s="25"/>
      <c r="I208" s="25">
        <f t="shared" si="7"/>
        <v>0</v>
      </c>
    </row>
    <row r="209" spans="2:9" x14ac:dyDescent="0.4">
      <c r="B209" s="23"/>
      <c r="C209" s="23"/>
      <c r="D209" s="24" t="s">
        <v>202</v>
      </c>
      <c r="E209" s="25"/>
      <c r="F209" s="25"/>
      <c r="G209" s="25">
        <f t="shared" si="6"/>
        <v>0</v>
      </c>
      <c r="H209" s="25"/>
      <c r="I209" s="25">
        <f t="shared" si="7"/>
        <v>0</v>
      </c>
    </row>
    <row r="210" spans="2:9" x14ac:dyDescent="0.4">
      <c r="B210" s="23"/>
      <c r="C210" s="23"/>
      <c r="D210" s="24" t="s">
        <v>203</v>
      </c>
      <c r="E210" s="25"/>
      <c r="F210" s="25"/>
      <c r="G210" s="25">
        <f t="shared" si="6"/>
        <v>0</v>
      </c>
      <c r="H210" s="25"/>
      <c r="I210" s="25">
        <f t="shared" si="7"/>
        <v>0</v>
      </c>
    </row>
    <row r="211" spans="2:9" x14ac:dyDescent="0.4">
      <c r="B211" s="23"/>
      <c r="C211" s="23"/>
      <c r="D211" s="24" t="s">
        <v>204</v>
      </c>
      <c r="E211" s="25"/>
      <c r="F211" s="25"/>
      <c r="G211" s="25">
        <f t="shared" si="6"/>
        <v>0</v>
      </c>
      <c r="H211" s="25"/>
      <c r="I211" s="25">
        <f t="shared" si="7"/>
        <v>0</v>
      </c>
    </row>
    <row r="212" spans="2:9" x14ac:dyDescent="0.4">
      <c r="B212" s="23"/>
      <c r="C212" s="23"/>
      <c r="D212" s="24" t="s">
        <v>205</v>
      </c>
      <c r="E212" s="25">
        <v>2000000</v>
      </c>
      <c r="F212" s="25"/>
      <c r="G212" s="25">
        <f t="shared" si="6"/>
        <v>2000000</v>
      </c>
      <c r="H212" s="25"/>
      <c r="I212" s="25">
        <f t="shared" si="7"/>
        <v>2000000</v>
      </c>
    </row>
    <row r="213" spans="2:9" x14ac:dyDescent="0.4">
      <c r="B213" s="23"/>
      <c r="C213" s="23"/>
      <c r="D213" s="24" t="s">
        <v>206</v>
      </c>
      <c r="E213" s="25"/>
      <c r="F213" s="25"/>
      <c r="G213" s="25">
        <f t="shared" si="6"/>
        <v>0</v>
      </c>
      <c r="H213" s="25"/>
      <c r="I213" s="25">
        <f t="shared" si="7"/>
        <v>0</v>
      </c>
    </row>
    <row r="214" spans="2:9" x14ac:dyDescent="0.4">
      <c r="B214" s="23"/>
      <c r="C214" s="23"/>
      <c r="D214" s="24" t="s">
        <v>207</v>
      </c>
      <c r="E214" s="25"/>
      <c r="F214" s="25"/>
      <c r="G214" s="25">
        <f t="shared" si="6"/>
        <v>0</v>
      </c>
      <c r="H214" s="25"/>
      <c r="I214" s="25">
        <f t="shared" si="7"/>
        <v>0</v>
      </c>
    </row>
    <row r="215" spans="2:9" x14ac:dyDescent="0.4">
      <c r="B215" s="23"/>
      <c r="C215" s="23"/>
      <c r="D215" s="24" t="s">
        <v>208</v>
      </c>
      <c r="E215" s="25"/>
      <c r="F215" s="25"/>
      <c r="G215" s="25">
        <f t="shared" si="6"/>
        <v>0</v>
      </c>
      <c r="H215" s="25"/>
      <c r="I215" s="25">
        <f t="shared" si="7"/>
        <v>0</v>
      </c>
    </row>
    <row r="216" spans="2:9" x14ac:dyDescent="0.4">
      <c r="B216" s="23"/>
      <c r="C216" s="23"/>
      <c r="D216" s="24" t="s">
        <v>209</v>
      </c>
      <c r="E216" s="25"/>
      <c r="F216" s="25"/>
      <c r="G216" s="25">
        <f t="shared" si="6"/>
        <v>0</v>
      </c>
      <c r="H216" s="25"/>
      <c r="I216" s="25">
        <f t="shared" si="7"/>
        <v>0</v>
      </c>
    </row>
    <row r="217" spans="2:9" x14ac:dyDescent="0.4">
      <c r="B217" s="23"/>
      <c r="C217" s="23"/>
      <c r="D217" s="24" t="s">
        <v>210</v>
      </c>
      <c r="E217" s="25">
        <f>+E218+E219+E220</f>
        <v>0</v>
      </c>
      <c r="F217" s="25">
        <f>+F218+F219+F220</f>
        <v>0</v>
      </c>
      <c r="G217" s="25">
        <f t="shared" si="6"/>
        <v>0</v>
      </c>
      <c r="H217" s="25">
        <f>+H218+H219+H220</f>
        <v>0</v>
      </c>
      <c r="I217" s="25">
        <f t="shared" si="7"/>
        <v>0</v>
      </c>
    </row>
    <row r="218" spans="2:9" x14ac:dyDescent="0.4">
      <c r="B218" s="23"/>
      <c r="C218" s="23"/>
      <c r="D218" s="24" t="s">
        <v>211</v>
      </c>
      <c r="E218" s="25"/>
      <c r="F218" s="25"/>
      <c r="G218" s="25">
        <f t="shared" si="6"/>
        <v>0</v>
      </c>
      <c r="H218" s="25"/>
      <c r="I218" s="25">
        <f t="shared" si="7"/>
        <v>0</v>
      </c>
    </row>
    <row r="219" spans="2:9" x14ac:dyDescent="0.4">
      <c r="B219" s="23"/>
      <c r="C219" s="23"/>
      <c r="D219" s="24" t="s">
        <v>212</v>
      </c>
      <c r="E219" s="25"/>
      <c r="F219" s="25"/>
      <c r="G219" s="25">
        <f t="shared" si="6"/>
        <v>0</v>
      </c>
      <c r="H219" s="25"/>
      <c r="I219" s="25">
        <f t="shared" si="7"/>
        <v>0</v>
      </c>
    </row>
    <row r="220" spans="2:9" x14ac:dyDescent="0.4">
      <c r="B220" s="23"/>
      <c r="C220" s="23"/>
      <c r="D220" s="24" t="s">
        <v>73</v>
      </c>
      <c r="E220" s="25"/>
      <c r="F220" s="25"/>
      <c r="G220" s="25">
        <f t="shared" si="6"/>
        <v>0</v>
      </c>
      <c r="H220" s="25"/>
      <c r="I220" s="25">
        <f t="shared" si="7"/>
        <v>0</v>
      </c>
    </row>
    <row r="221" spans="2:9" x14ac:dyDescent="0.4">
      <c r="B221" s="23"/>
      <c r="C221" s="26"/>
      <c r="D221" s="27" t="s">
        <v>213</v>
      </c>
      <c r="E221" s="28">
        <f>+E194+E195+E196+E197+E198+E199+E200+E201+E208+E209+E210+E211+E212+E213+E214+E215+E216+E217</f>
        <v>12207227</v>
      </c>
      <c r="F221" s="28">
        <f>+F194+F195+F196+F197+F198+F199+F200+F201+F208+F209+F210+F211+F212+F213+F214+F215+F216+F217</f>
        <v>0</v>
      </c>
      <c r="G221" s="28">
        <f t="shared" si="6"/>
        <v>12207227</v>
      </c>
      <c r="H221" s="28">
        <f>+H194+H195+H196+H197+H198+H199+H200+H201+H208+H209+H210+H211+H212+H213+H214+H215+H216+H217</f>
        <v>0</v>
      </c>
      <c r="I221" s="28">
        <f t="shared" si="7"/>
        <v>12207227</v>
      </c>
    </row>
    <row r="222" spans="2:9" x14ac:dyDescent="0.4">
      <c r="B222" s="23"/>
      <c r="C222" s="20" t="s">
        <v>76</v>
      </c>
      <c r="D222" s="24" t="s">
        <v>214</v>
      </c>
      <c r="E222" s="25"/>
      <c r="F222" s="25"/>
      <c r="G222" s="25">
        <f t="shared" si="6"/>
        <v>0</v>
      </c>
      <c r="H222" s="25"/>
      <c r="I222" s="25">
        <f t="shared" si="7"/>
        <v>0</v>
      </c>
    </row>
    <row r="223" spans="2:9" x14ac:dyDescent="0.4">
      <c r="B223" s="23"/>
      <c r="C223" s="23"/>
      <c r="D223" s="24" t="s">
        <v>215</v>
      </c>
      <c r="E223" s="25"/>
      <c r="F223" s="25"/>
      <c r="G223" s="25">
        <f t="shared" si="6"/>
        <v>0</v>
      </c>
      <c r="H223" s="25"/>
      <c r="I223" s="25">
        <f t="shared" si="7"/>
        <v>0</v>
      </c>
    </row>
    <row r="224" spans="2:9" x14ac:dyDescent="0.4">
      <c r="B224" s="23"/>
      <c r="C224" s="23"/>
      <c r="D224" s="24" t="s">
        <v>216</v>
      </c>
      <c r="E224" s="25"/>
      <c r="F224" s="25"/>
      <c r="G224" s="25">
        <f t="shared" si="6"/>
        <v>0</v>
      </c>
      <c r="H224" s="25"/>
      <c r="I224" s="25">
        <f t="shared" si="7"/>
        <v>0</v>
      </c>
    </row>
    <row r="225" spans="2:9" x14ac:dyDescent="0.4">
      <c r="B225" s="23"/>
      <c r="C225" s="23"/>
      <c r="D225" s="24" t="s">
        <v>217</v>
      </c>
      <c r="E225" s="25">
        <f>+E226</f>
        <v>0</v>
      </c>
      <c r="F225" s="25">
        <f>+F226</f>
        <v>0</v>
      </c>
      <c r="G225" s="25">
        <f t="shared" si="6"/>
        <v>0</v>
      </c>
      <c r="H225" s="25">
        <f>+H226</f>
        <v>0</v>
      </c>
      <c r="I225" s="25">
        <f t="shared" si="7"/>
        <v>0</v>
      </c>
    </row>
    <row r="226" spans="2:9" x14ac:dyDescent="0.4">
      <c r="B226" s="23"/>
      <c r="C226" s="23"/>
      <c r="D226" s="24" t="s">
        <v>218</v>
      </c>
      <c r="E226" s="25"/>
      <c r="F226" s="25"/>
      <c r="G226" s="25">
        <f t="shared" si="6"/>
        <v>0</v>
      </c>
      <c r="H226" s="25"/>
      <c r="I226" s="25">
        <f t="shared" si="7"/>
        <v>0</v>
      </c>
    </row>
    <row r="227" spans="2:9" x14ac:dyDescent="0.4">
      <c r="B227" s="23"/>
      <c r="C227" s="23"/>
      <c r="D227" s="24" t="s">
        <v>219</v>
      </c>
      <c r="E227" s="25"/>
      <c r="F227" s="25"/>
      <c r="G227" s="25">
        <f t="shared" si="6"/>
        <v>0</v>
      </c>
      <c r="H227" s="25"/>
      <c r="I227" s="25">
        <f t="shared" si="7"/>
        <v>0</v>
      </c>
    </row>
    <row r="228" spans="2:9" x14ac:dyDescent="0.4">
      <c r="B228" s="23"/>
      <c r="C228" s="23"/>
      <c r="D228" s="24" t="s">
        <v>220</v>
      </c>
      <c r="E228" s="25"/>
      <c r="F228" s="25"/>
      <c r="G228" s="25">
        <f t="shared" si="6"/>
        <v>0</v>
      </c>
      <c r="H228" s="25"/>
      <c r="I228" s="25">
        <f t="shared" si="7"/>
        <v>0</v>
      </c>
    </row>
    <row r="229" spans="2:9" x14ac:dyDescent="0.4">
      <c r="B229" s="23"/>
      <c r="C229" s="23"/>
      <c r="D229" s="24" t="s">
        <v>221</v>
      </c>
      <c r="E229" s="25">
        <f>+E230+E231+E232+E233+E234+E235</f>
        <v>22291145</v>
      </c>
      <c r="F229" s="25">
        <f>+F230+F231+F232+F233+F234+F235</f>
        <v>0</v>
      </c>
      <c r="G229" s="25">
        <f t="shared" si="6"/>
        <v>22291145</v>
      </c>
      <c r="H229" s="25">
        <f>+H230+H231+H232+H233+H234+H235</f>
        <v>0</v>
      </c>
      <c r="I229" s="25">
        <f t="shared" si="7"/>
        <v>22291145</v>
      </c>
    </row>
    <row r="230" spans="2:9" x14ac:dyDescent="0.4">
      <c r="B230" s="23"/>
      <c r="C230" s="23"/>
      <c r="D230" s="24" t="s">
        <v>222</v>
      </c>
      <c r="E230" s="25">
        <v>5774034</v>
      </c>
      <c r="F230" s="25"/>
      <c r="G230" s="25">
        <f t="shared" si="6"/>
        <v>5774034</v>
      </c>
      <c r="H230" s="25"/>
      <c r="I230" s="25">
        <f t="shared" si="7"/>
        <v>5774034</v>
      </c>
    </row>
    <row r="231" spans="2:9" x14ac:dyDescent="0.4">
      <c r="B231" s="23"/>
      <c r="C231" s="23"/>
      <c r="D231" s="24" t="s">
        <v>223</v>
      </c>
      <c r="E231" s="25"/>
      <c r="F231" s="25"/>
      <c r="G231" s="25">
        <f t="shared" si="6"/>
        <v>0</v>
      </c>
      <c r="H231" s="25"/>
      <c r="I231" s="25">
        <f t="shared" si="7"/>
        <v>0</v>
      </c>
    </row>
    <row r="232" spans="2:9" x14ac:dyDescent="0.4">
      <c r="B232" s="23"/>
      <c r="C232" s="23"/>
      <c r="D232" s="24" t="s">
        <v>224</v>
      </c>
      <c r="E232" s="25"/>
      <c r="F232" s="25"/>
      <c r="G232" s="25">
        <f t="shared" si="6"/>
        <v>0</v>
      </c>
      <c r="H232" s="25"/>
      <c r="I232" s="25">
        <f t="shared" si="7"/>
        <v>0</v>
      </c>
    </row>
    <row r="233" spans="2:9" x14ac:dyDescent="0.4">
      <c r="B233" s="23"/>
      <c r="C233" s="23"/>
      <c r="D233" s="24" t="s">
        <v>225</v>
      </c>
      <c r="E233" s="25"/>
      <c r="F233" s="25"/>
      <c r="G233" s="25">
        <f t="shared" si="6"/>
        <v>0</v>
      </c>
      <c r="H233" s="25"/>
      <c r="I233" s="25">
        <f t="shared" si="7"/>
        <v>0</v>
      </c>
    </row>
    <row r="234" spans="2:9" x14ac:dyDescent="0.4">
      <c r="B234" s="23"/>
      <c r="C234" s="23"/>
      <c r="D234" s="24" t="s">
        <v>226</v>
      </c>
      <c r="E234" s="25">
        <v>16517111</v>
      </c>
      <c r="F234" s="25"/>
      <c r="G234" s="25">
        <f t="shared" si="6"/>
        <v>16517111</v>
      </c>
      <c r="H234" s="25"/>
      <c r="I234" s="25">
        <f t="shared" si="7"/>
        <v>16517111</v>
      </c>
    </row>
    <row r="235" spans="2:9" x14ac:dyDescent="0.4">
      <c r="B235" s="23"/>
      <c r="C235" s="23"/>
      <c r="D235" s="24" t="s">
        <v>227</v>
      </c>
      <c r="E235" s="25"/>
      <c r="F235" s="25"/>
      <c r="G235" s="25">
        <f t="shared" si="6"/>
        <v>0</v>
      </c>
      <c r="H235" s="25"/>
      <c r="I235" s="25">
        <f t="shared" si="7"/>
        <v>0</v>
      </c>
    </row>
    <row r="236" spans="2:9" x14ac:dyDescent="0.4">
      <c r="B236" s="23"/>
      <c r="C236" s="23"/>
      <c r="D236" s="24" t="s">
        <v>228</v>
      </c>
      <c r="E236" s="25"/>
      <c r="F236" s="25"/>
      <c r="G236" s="25">
        <f t="shared" si="6"/>
        <v>0</v>
      </c>
      <c r="H236" s="25"/>
      <c r="I236" s="25">
        <f t="shared" si="7"/>
        <v>0</v>
      </c>
    </row>
    <row r="237" spans="2:9" x14ac:dyDescent="0.4">
      <c r="B237" s="23"/>
      <c r="C237" s="23"/>
      <c r="D237" s="24" t="s">
        <v>229</v>
      </c>
      <c r="E237" s="25"/>
      <c r="F237" s="25"/>
      <c r="G237" s="25">
        <f t="shared" si="6"/>
        <v>0</v>
      </c>
      <c r="H237" s="25"/>
      <c r="I237" s="25">
        <f t="shared" si="7"/>
        <v>0</v>
      </c>
    </row>
    <row r="238" spans="2:9" x14ac:dyDescent="0.4">
      <c r="B238" s="23"/>
      <c r="C238" s="23"/>
      <c r="D238" s="24" t="s">
        <v>230</v>
      </c>
      <c r="E238" s="25"/>
      <c r="F238" s="25"/>
      <c r="G238" s="25">
        <f t="shared" si="6"/>
        <v>0</v>
      </c>
      <c r="H238" s="25"/>
      <c r="I238" s="25">
        <f t="shared" si="7"/>
        <v>0</v>
      </c>
    </row>
    <row r="239" spans="2:9" x14ac:dyDescent="0.4">
      <c r="B239" s="23"/>
      <c r="C239" s="23"/>
      <c r="D239" s="24" t="s">
        <v>231</v>
      </c>
      <c r="E239" s="25"/>
      <c r="F239" s="25"/>
      <c r="G239" s="25">
        <f t="shared" si="6"/>
        <v>0</v>
      </c>
      <c r="H239" s="25"/>
      <c r="I239" s="25">
        <f t="shared" si="7"/>
        <v>0</v>
      </c>
    </row>
    <row r="240" spans="2:9" x14ac:dyDescent="0.4">
      <c r="B240" s="23"/>
      <c r="C240" s="23"/>
      <c r="D240" s="33" t="s">
        <v>232</v>
      </c>
      <c r="E240" s="34"/>
      <c r="F240" s="34"/>
      <c r="G240" s="34">
        <f t="shared" si="6"/>
        <v>0</v>
      </c>
      <c r="H240" s="34"/>
      <c r="I240" s="34">
        <f t="shared" si="7"/>
        <v>0</v>
      </c>
    </row>
    <row r="241" spans="2:9" x14ac:dyDescent="0.4">
      <c r="B241" s="23"/>
      <c r="C241" s="23"/>
      <c r="D241" s="33" t="s">
        <v>233</v>
      </c>
      <c r="E241" s="34"/>
      <c r="F241" s="34"/>
      <c r="G241" s="34">
        <f t="shared" si="6"/>
        <v>0</v>
      </c>
      <c r="H241" s="34"/>
      <c r="I241" s="34">
        <f t="shared" si="7"/>
        <v>0</v>
      </c>
    </row>
    <row r="242" spans="2:9" x14ac:dyDescent="0.4">
      <c r="B242" s="23"/>
      <c r="C242" s="23"/>
      <c r="D242" s="33" t="s">
        <v>234</v>
      </c>
      <c r="E242" s="34"/>
      <c r="F242" s="34"/>
      <c r="G242" s="34">
        <f t="shared" si="6"/>
        <v>0</v>
      </c>
      <c r="H242" s="34"/>
      <c r="I242" s="34">
        <f t="shared" si="7"/>
        <v>0</v>
      </c>
    </row>
    <row r="243" spans="2:9" x14ac:dyDescent="0.4">
      <c r="B243" s="23"/>
      <c r="C243" s="23"/>
      <c r="D243" s="33" t="s">
        <v>235</v>
      </c>
      <c r="E243" s="34">
        <v>27068350</v>
      </c>
      <c r="F243" s="34">
        <v>1424650</v>
      </c>
      <c r="G243" s="34">
        <f t="shared" si="6"/>
        <v>28493000</v>
      </c>
      <c r="H243" s="34"/>
      <c r="I243" s="34">
        <f t="shared" si="7"/>
        <v>28493000</v>
      </c>
    </row>
    <row r="244" spans="2:9" x14ac:dyDescent="0.4">
      <c r="B244" s="23"/>
      <c r="C244" s="23"/>
      <c r="D244" s="35" t="s">
        <v>236</v>
      </c>
      <c r="E244" s="34"/>
      <c r="F244" s="34"/>
      <c r="G244" s="34">
        <f t="shared" si="6"/>
        <v>0</v>
      </c>
      <c r="H244" s="34"/>
      <c r="I244" s="34">
        <f t="shared" si="7"/>
        <v>0</v>
      </c>
    </row>
    <row r="245" spans="2:9" x14ac:dyDescent="0.4">
      <c r="B245" s="23"/>
      <c r="C245" s="23"/>
      <c r="D245" s="33" t="s">
        <v>237</v>
      </c>
      <c r="E245" s="34">
        <f>+E246+E247+E248+E249+E250</f>
        <v>0</v>
      </c>
      <c r="F245" s="34">
        <f>+F246+F247+F248+F249+F250</f>
        <v>0</v>
      </c>
      <c r="G245" s="34">
        <f t="shared" si="6"/>
        <v>0</v>
      </c>
      <c r="H245" s="34">
        <f>+H246+H247+H248+H249+H250</f>
        <v>0</v>
      </c>
      <c r="I245" s="34">
        <f t="shared" si="7"/>
        <v>0</v>
      </c>
    </row>
    <row r="246" spans="2:9" x14ac:dyDescent="0.4">
      <c r="B246" s="23"/>
      <c r="C246" s="23"/>
      <c r="D246" s="33" t="s">
        <v>238</v>
      </c>
      <c r="E246" s="34"/>
      <c r="F246" s="34"/>
      <c r="G246" s="34">
        <f t="shared" si="6"/>
        <v>0</v>
      </c>
      <c r="H246" s="34"/>
      <c r="I246" s="34">
        <f t="shared" si="7"/>
        <v>0</v>
      </c>
    </row>
    <row r="247" spans="2:9" x14ac:dyDescent="0.4">
      <c r="B247" s="23"/>
      <c r="C247" s="23"/>
      <c r="D247" s="33" t="s">
        <v>212</v>
      </c>
      <c r="E247" s="34"/>
      <c r="F247" s="34"/>
      <c r="G247" s="34">
        <f t="shared" si="6"/>
        <v>0</v>
      </c>
      <c r="H247" s="34"/>
      <c r="I247" s="34">
        <f t="shared" si="7"/>
        <v>0</v>
      </c>
    </row>
    <row r="248" spans="2:9" x14ac:dyDescent="0.4">
      <c r="B248" s="23"/>
      <c r="C248" s="23"/>
      <c r="D248" s="33" t="s">
        <v>239</v>
      </c>
      <c r="E248" s="34"/>
      <c r="F248" s="34"/>
      <c r="G248" s="34">
        <f t="shared" si="6"/>
        <v>0</v>
      </c>
      <c r="H248" s="34"/>
      <c r="I248" s="34">
        <f t="shared" si="7"/>
        <v>0</v>
      </c>
    </row>
    <row r="249" spans="2:9" x14ac:dyDescent="0.4">
      <c r="B249" s="23"/>
      <c r="C249" s="23"/>
      <c r="D249" s="33" t="s">
        <v>240</v>
      </c>
      <c r="E249" s="34"/>
      <c r="F249" s="34"/>
      <c r="G249" s="34">
        <f t="shared" si="6"/>
        <v>0</v>
      </c>
      <c r="H249" s="34"/>
      <c r="I249" s="34">
        <f t="shared" si="7"/>
        <v>0</v>
      </c>
    </row>
    <row r="250" spans="2:9" x14ac:dyDescent="0.4">
      <c r="B250" s="23"/>
      <c r="C250" s="23"/>
      <c r="D250" s="33" t="s">
        <v>145</v>
      </c>
      <c r="E250" s="34"/>
      <c r="F250" s="34"/>
      <c r="G250" s="34">
        <f t="shared" si="6"/>
        <v>0</v>
      </c>
      <c r="H250" s="34"/>
      <c r="I250" s="34">
        <f t="shared" si="7"/>
        <v>0</v>
      </c>
    </row>
    <row r="251" spans="2:9" x14ac:dyDescent="0.4">
      <c r="B251" s="23"/>
      <c r="C251" s="26"/>
      <c r="D251" s="36" t="s">
        <v>241</v>
      </c>
      <c r="E251" s="37">
        <f>+E222+E223+E224+E225+E227+E228+E229+E236+E237+E238+E239+E240+E241+E242+E243+E244+E245</f>
        <v>49359495</v>
      </c>
      <c r="F251" s="37">
        <f>+F222+F223+F224+F225+F227+F228+F229+F236+F237+F238+F239+F240+F241+F242+F243+F244+F245</f>
        <v>1424650</v>
      </c>
      <c r="G251" s="37">
        <f t="shared" si="6"/>
        <v>50784145</v>
      </c>
      <c r="H251" s="37">
        <f>+H222+H223+H224+H225+H227+H228+H229+H236+H237+H238+H239+H240+H241+H242+H243+H244+H245</f>
        <v>0</v>
      </c>
      <c r="I251" s="37">
        <f t="shared" si="7"/>
        <v>50784145</v>
      </c>
    </row>
    <row r="252" spans="2:9" x14ac:dyDescent="0.4">
      <c r="B252" s="26"/>
      <c r="C252" s="32" t="s">
        <v>242</v>
      </c>
      <c r="D252" s="30"/>
      <c r="E252" s="31">
        <f xml:space="preserve"> +E221 - E251</f>
        <v>-37152268</v>
      </c>
      <c r="F252" s="31">
        <f xml:space="preserve"> +F221 - F251</f>
        <v>-1424650</v>
      </c>
      <c r="G252" s="31">
        <f t="shared" si="6"/>
        <v>-38576918</v>
      </c>
      <c r="H252" s="31">
        <f xml:space="preserve"> +H221 - H251</f>
        <v>0</v>
      </c>
      <c r="I252" s="31">
        <f>I221-I251</f>
        <v>-38576918</v>
      </c>
    </row>
    <row r="253" spans="2:9" x14ac:dyDescent="0.4">
      <c r="B253" s="32" t="s">
        <v>243</v>
      </c>
      <c r="C253" s="29"/>
      <c r="D253" s="30"/>
      <c r="E253" s="31">
        <f xml:space="preserve"> +E159 +E193 +E252</f>
        <v>13037928</v>
      </c>
      <c r="F253" s="31">
        <f xml:space="preserve"> +F159 +F193 +F252</f>
        <v>-2376559</v>
      </c>
      <c r="G253" s="31">
        <f t="shared" si="6"/>
        <v>10661369</v>
      </c>
      <c r="H253" s="31">
        <f xml:space="preserve"> +H159 +H193 +H252</f>
        <v>0</v>
      </c>
      <c r="I253" s="31">
        <f>I159+I193+I252</f>
        <v>10661369</v>
      </c>
    </row>
    <row r="254" spans="2:9" x14ac:dyDescent="0.4">
      <c r="B254" s="32" t="s">
        <v>244</v>
      </c>
      <c r="C254" s="29"/>
      <c r="D254" s="30"/>
      <c r="E254" s="31">
        <v>357610756</v>
      </c>
      <c r="F254" s="31">
        <v>-12678452</v>
      </c>
      <c r="G254" s="31">
        <f t="shared" si="6"/>
        <v>344932304</v>
      </c>
      <c r="H254" s="31"/>
      <c r="I254" s="31">
        <f t="shared" si="7"/>
        <v>344932304</v>
      </c>
    </row>
    <row r="255" spans="2:9" x14ac:dyDescent="0.4">
      <c r="B255" s="32" t="s">
        <v>245</v>
      </c>
      <c r="C255" s="29"/>
      <c r="D255" s="30"/>
      <c r="E255" s="31">
        <f xml:space="preserve"> +E253 +E254</f>
        <v>370648684</v>
      </c>
      <c r="F255" s="31">
        <f xml:space="preserve"> +F253 +F254</f>
        <v>-15055011</v>
      </c>
      <c r="G255" s="31">
        <f t="shared" si="6"/>
        <v>355593673</v>
      </c>
      <c r="H255" s="31">
        <f xml:space="preserve"> +H253 +H254</f>
        <v>0</v>
      </c>
      <c r="I255" s="31">
        <f>I253+I254</f>
        <v>355593673</v>
      </c>
    </row>
  </sheetData>
  <mergeCells count="16">
    <mergeCell ref="B194:B252"/>
    <mergeCell ref="C194:C221"/>
    <mergeCell ref="C222:C251"/>
    <mergeCell ref="B7:B159"/>
    <mergeCell ref="C7:C78"/>
    <mergeCell ref="C79:C158"/>
    <mergeCell ref="B160:B193"/>
    <mergeCell ref="C160:C175"/>
    <mergeCell ref="C176:C192"/>
    <mergeCell ref="B2:I2"/>
    <mergeCell ref="B3:I3"/>
    <mergeCell ref="B5:D6"/>
    <mergeCell ref="E5:F5"/>
    <mergeCell ref="G5:G6"/>
    <mergeCell ref="H5:H6"/>
    <mergeCell ref="I5:I6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A0038D-F4E9-4E73-BC01-C035D8C3DA35}">
  <sheetPr>
    <pageSetUpPr fitToPage="1"/>
  </sheetPr>
  <dimension ref="B1:I255"/>
  <sheetViews>
    <sheetView showGridLines="0" workbookViewId="0"/>
  </sheetViews>
  <sheetFormatPr defaultRowHeight="18.75" x14ac:dyDescent="0.4"/>
  <cols>
    <col min="1" max="3" width="2.875" customWidth="1"/>
    <col min="4" max="4" width="44.375" customWidth="1"/>
    <col min="5" max="9" width="20.75" customWidth="1"/>
  </cols>
  <sheetData>
    <row r="1" spans="2:9" ht="21" x14ac:dyDescent="0.4">
      <c r="B1" s="1"/>
      <c r="C1" s="1"/>
      <c r="D1" s="1"/>
      <c r="E1" s="1"/>
      <c r="F1" s="1"/>
      <c r="H1" s="2"/>
      <c r="I1" s="3" t="s">
        <v>0</v>
      </c>
    </row>
    <row r="2" spans="2:9" ht="21" x14ac:dyDescent="0.4">
      <c r="B2" s="4" t="s">
        <v>256</v>
      </c>
      <c r="C2" s="4"/>
      <c r="D2" s="4"/>
      <c r="E2" s="4"/>
      <c r="F2" s="4"/>
      <c r="G2" s="4"/>
      <c r="H2" s="4"/>
      <c r="I2" s="4"/>
    </row>
    <row r="3" spans="2:9" ht="21" x14ac:dyDescent="0.4">
      <c r="B3" s="5" t="s">
        <v>2</v>
      </c>
      <c r="C3" s="5"/>
      <c r="D3" s="5"/>
      <c r="E3" s="5"/>
      <c r="F3" s="5"/>
      <c r="G3" s="5"/>
      <c r="H3" s="5"/>
      <c r="I3" s="5"/>
    </row>
    <row r="4" spans="2:9" x14ac:dyDescent="0.4">
      <c r="B4" s="6"/>
      <c r="C4" s="6"/>
      <c r="D4" s="6"/>
      <c r="E4" s="6"/>
      <c r="F4" s="6"/>
      <c r="G4" s="7"/>
      <c r="H4" s="7"/>
      <c r="I4" s="6" t="s">
        <v>3</v>
      </c>
    </row>
    <row r="5" spans="2:9" x14ac:dyDescent="0.4">
      <c r="B5" s="8" t="s">
        <v>4</v>
      </c>
      <c r="C5" s="9"/>
      <c r="D5" s="10"/>
      <c r="E5" s="11" t="s">
        <v>5</v>
      </c>
      <c r="F5" s="12"/>
      <c r="G5" s="13" t="s">
        <v>6</v>
      </c>
      <c r="H5" s="13" t="s">
        <v>7</v>
      </c>
      <c r="I5" s="13" t="s">
        <v>8</v>
      </c>
    </row>
    <row r="6" spans="2:9" ht="99.75" x14ac:dyDescent="0.4">
      <c r="B6" s="14"/>
      <c r="C6" s="15"/>
      <c r="D6" s="16"/>
      <c r="E6" s="17" t="s">
        <v>257</v>
      </c>
      <c r="F6" s="18" t="s">
        <v>258</v>
      </c>
      <c r="G6" s="19"/>
      <c r="H6" s="19"/>
      <c r="I6" s="19"/>
    </row>
    <row r="7" spans="2:9" x14ac:dyDescent="0.4">
      <c r="B7" s="20" t="s">
        <v>14</v>
      </c>
      <c r="C7" s="20" t="s">
        <v>15</v>
      </c>
      <c r="D7" s="21" t="s">
        <v>16</v>
      </c>
      <c r="E7" s="22">
        <f>+E8+E12+E19+E26+E29+E33+E46+E56</f>
        <v>439723216</v>
      </c>
      <c r="F7" s="22">
        <f>+F8+F12+F19+F26+F29+F33+F46+F56</f>
        <v>47223056</v>
      </c>
      <c r="G7" s="22">
        <f>+E7+F7</f>
        <v>486946272</v>
      </c>
      <c r="H7" s="22">
        <f>+H8+H12+H19+H26+H29+H33+H46+H56</f>
        <v>0</v>
      </c>
      <c r="I7" s="22">
        <f>G7-ABS(H7)</f>
        <v>486946272</v>
      </c>
    </row>
    <row r="8" spans="2:9" x14ac:dyDescent="0.4">
      <c r="B8" s="23"/>
      <c r="C8" s="23"/>
      <c r="D8" s="24" t="s">
        <v>17</v>
      </c>
      <c r="E8" s="25">
        <f>+E9+E10+E11</f>
        <v>329331277</v>
      </c>
      <c r="F8" s="25">
        <f>+F9+F10+F11</f>
        <v>0</v>
      </c>
      <c r="G8" s="25">
        <f t="shared" ref="G8:G71" si="0">+E8+F8</f>
        <v>329331277</v>
      </c>
      <c r="H8" s="25">
        <f>+H9+H10+H11</f>
        <v>0</v>
      </c>
      <c r="I8" s="25">
        <f t="shared" ref="I8:I71" si="1">G8-ABS(H8)</f>
        <v>329331277</v>
      </c>
    </row>
    <row r="9" spans="2:9" x14ac:dyDescent="0.4">
      <c r="B9" s="23"/>
      <c r="C9" s="23"/>
      <c r="D9" s="24" t="s">
        <v>18</v>
      </c>
      <c r="E9" s="25">
        <v>289844992</v>
      </c>
      <c r="F9" s="25"/>
      <c r="G9" s="25">
        <f t="shared" si="0"/>
        <v>289844992</v>
      </c>
      <c r="H9" s="25"/>
      <c r="I9" s="25">
        <f t="shared" si="1"/>
        <v>289844992</v>
      </c>
    </row>
    <row r="10" spans="2:9" x14ac:dyDescent="0.4">
      <c r="B10" s="23"/>
      <c r="C10" s="23"/>
      <c r="D10" s="24" t="s">
        <v>19</v>
      </c>
      <c r="E10" s="25"/>
      <c r="F10" s="25"/>
      <c r="G10" s="25">
        <f t="shared" si="0"/>
        <v>0</v>
      </c>
      <c r="H10" s="25"/>
      <c r="I10" s="25">
        <f t="shared" si="1"/>
        <v>0</v>
      </c>
    </row>
    <row r="11" spans="2:9" x14ac:dyDescent="0.4">
      <c r="B11" s="23"/>
      <c r="C11" s="23"/>
      <c r="D11" s="24" t="s">
        <v>20</v>
      </c>
      <c r="E11" s="25">
        <v>39486285</v>
      </c>
      <c r="F11" s="25"/>
      <c r="G11" s="25">
        <f t="shared" si="0"/>
        <v>39486285</v>
      </c>
      <c r="H11" s="25"/>
      <c r="I11" s="25">
        <f t="shared" si="1"/>
        <v>39486285</v>
      </c>
    </row>
    <row r="12" spans="2:9" x14ac:dyDescent="0.4">
      <c r="B12" s="23"/>
      <c r="C12" s="23"/>
      <c r="D12" s="24" t="s">
        <v>21</v>
      </c>
      <c r="E12" s="25">
        <f>+E13+E14+E15+E16+E17+E18</f>
        <v>0</v>
      </c>
      <c r="F12" s="25">
        <f>+F13+F14+F15+F16+F17+F18</f>
        <v>36919186</v>
      </c>
      <c r="G12" s="25">
        <f t="shared" si="0"/>
        <v>36919186</v>
      </c>
      <c r="H12" s="25">
        <f>+H13+H14+H15+H16+H17+H18</f>
        <v>0</v>
      </c>
      <c r="I12" s="25">
        <f t="shared" si="1"/>
        <v>36919186</v>
      </c>
    </row>
    <row r="13" spans="2:9" x14ac:dyDescent="0.4">
      <c r="B13" s="23"/>
      <c r="C13" s="23"/>
      <c r="D13" s="24" t="s">
        <v>18</v>
      </c>
      <c r="E13" s="25"/>
      <c r="F13" s="25">
        <v>31411814</v>
      </c>
      <c r="G13" s="25">
        <f t="shared" si="0"/>
        <v>31411814</v>
      </c>
      <c r="H13" s="25"/>
      <c r="I13" s="25">
        <f t="shared" si="1"/>
        <v>31411814</v>
      </c>
    </row>
    <row r="14" spans="2:9" x14ac:dyDescent="0.4">
      <c r="B14" s="23"/>
      <c r="C14" s="23"/>
      <c r="D14" s="24" t="s">
        <v>22</v>
      </c>
      <c r="E14" s="25"/>
      <c r="F14" s="25"/>
      <c r="G14" s="25">
        <f t="shared" si="0"/>
        <v>0</v>
      </c>
      <c r="H14" s="25"/>
      <c r="I14" s="25">
        <f t="shared" si="1"/>
        <v>0</v>
      </c>
    </row>
    <row r="15" spans="2:9" x14ac:dyDescent="0.4">
      <c r="B15" s="23"/>
      <c r="C15" s="23"/>
      <c r="D15" s="24" t="s">
        <v>23</v>
      </c>
      <c r="E15" s="25"/>
      <c r="F15" s="25"/>
      <c r="G15" s="25">
        <f t="shared" si="0"/>
        <v>0</v>
      </c>
      <c r="H15" s="25"/>
      <c r="I15" s="25">
        <f t="shared" si="1"/>
        <v>0</v>
      </c>
    </row>
    <row r="16" spans="2:9" x14ac:dyDescent="0.4">
      <c r="B16" s="23"/>
      <c r="C16" s="23"/>
      <c r="D16" s="24" t="s">
        <v>24</v>
      </c>
      <c r="E16" s="25"/>
      <c r="F16" s="25">
        <v>5507372</v>
      </c>
      <c r="G16" s="25">
        <f t="shared" si="0"/>
        <v>5507372</v>
      </c>
      <c r="H16" s="25"/>
      <c r="I16" s="25">
        <f t="shared" si="1"/>
        <v>5507372</v>
      </c>
    </row>
    <row r="17" spans="2:9" x14ac:dyDescent="0.4">
      <c r="B17" s="23"/>
      <c r="C17" s="23"/>
      <c r="D17" s="24" t="s">
        <v>25</v>
      </c>
      <c r="E17" s="25"/>
      <c r="F17" s="25"/>
      <c r="G17" s="25">
        <f t="shared" si="0"/>
        <v>0</v>
      </c>
      <c r="H17" s="25"/>
      <c r="I17" s="25">
        <f t="shared" si="1"/>
        <v>0</v>
      </c>
    </row>
    <row r="18" spans="2:9" x14ac:dyDescent="0.4">
      <c r="B18" s="23"/>
      <c r="C18" s="23"/>
      <c r="D18" s="24" t="s">
        <v>26</v>
      </c>
      <c r="E18" s="25"/>
      <c r="F18" s="25"/>
      <c r="G18" s="25">
        <f t="shared" si="0"/>
        <v>0</v>
      </c>
      <c r="H18" s="25"/>
      <c r="I18" s="25">
        <f t="shared" si="1"/>
        <v>0</v>
      </c>
    </row>
    <row r="19" spans="2:9" x14ac:dyDescent="0.4">
      <c r="B19" s="23"/>
      <c r="C19" s="23"/>
      <c r="D19" s="24" t="s">
        <v>27</v>
      </c>
      <c r="E19" s="25">
        <f>+E20+E21+E22+E23+E24+E25</f>
        <v>0</v>
      </c>
      <c r="F19" s="25">
        <f>+F20+F21+F22+F23+F24+F25</f>
        <v>0</v>
      </c>
      <c r="G19" s="25">
        <f t="shared" si="0"/>
        <v>0</v>
      </c>
      <c r="H19" s="25">
        <f>+H20+H21+H22+H23+H24+H25</f>
        <v>0</v>
      </c>
      <c r="I19" s="25">
        <f t="shared" si="1"/>
        <v>0</v>
      </c>
    </row>
    <row r="20" spans="2:9" x14ac:dyDescent="0.4">
      <c r="B20" s="23"/>
      <c r="C20" s="23"/>
      <c r="D20" s="24" t="s">
        <v>18</v>
      </c>
      <c r="E20" s="25"/>
      <c r="F20" s="25"/>
      <c r="G20" s="25">
        <f t="shared" si="0"/>
        <v>0</v>
      </c>
      <c r="H20" s="25"/>
      <c r="I20" s="25">
        <f t="shared" si="1"/>
        <v>0</v>
      </c>
    </row>
    <row r="21" spans="2:9" x14ac:dyDescent="0.4">
      <c r="B21" s="23"/>
      <c r="C21" s="23"/>
      <c r="D21" s="24" t="s">
        <v>22</v>
      </c>
      <c r="E21" s="25"/>
      <c r="F21" s="25"/>
      <c r="G21" s="25">
        <f t="shared" si="0"/>
        <v>0</v>
      </c>
      <c r="H21" s="25"/>
      <c r="I21" s="25">
        <f t="shared" si="1"/>
        <v>0</v>
      </c>
    </row>
    <row r="22" spans="2:9" x14ac:dyDescent="0.4">
      <c r="B22" s="23"/>
      <c r="C22" s="23"/>
      <c r="D22" s="24" t="s">
        <v>23</v>
      </c>
      <c r="E22" s="25"/>
      <c r="F22" s="25"/>
      <c r="G22" s="25">
        <f t="shared" si="0"/>
        <v>0</v>
      </c>
      <c r="H22" s="25"/>
      <c r="I22" s="25">
        <f t="shared" si="1"/>
        <v>0</v>
      </c>
    </row>
    <row r="23" spans="2:9" x14ac:dyDescent="0.4">
      <c r="B23" s="23"/>
      <c r="C23" s="23"/>
      <c r="D23" s="24" t="s">
        <v>24</v>
      </c>
      <c r="E23" s="25"/>
      <c r="F23" s="25"/>
      <c r="G23" s="25">
        <f t="shared" si="0"/>
        <v>0</v>
      </c>
      <c r="H23" s="25"/>
      <c r="I23" s="25">
        <f t="shared" si="1"/>
        <v>0</v>
      </c>
    </row>
    <row r="24" spans="2:9" x14ac:dyDescent="0.4">
      <c r="B24" s="23"/>
      <c r="C24" s="23"/>
      <c r="D24" s="24" t="s">
        <v>25</v>
      </c>
      <c r="E24" s="25"/>
      <c r="F24" s="25"/>
      <c r="G24" s="25">
        <f t="shared" si="0"/>
        <v>0</v>
      </c>
      <c r="H24" s="25"/>
      <c r="I24" s="25">
        <f t="shared" si="1"/>
        <v>0</v>
      </c>
    </row>
    <row r="25" spans="2:9" x14ac:dyDescent="0.4">
      <c r="B25" s="23"/>
      <c r="C25" s="23"/>
      <c r="D25" s="24" t="s">
        <v>26</v>
      </c>
      <c r="E25" s="25"/>
      <c r="F25" s="25"/>
      <c r="G25" s="25">
        <f t="shared" si="0"/>
        <v>0</v>
      </c>
      <c r="H25" s="25"/>
      <c r="I25" s="25">
        <f t="shared" si="1"/>
        <v>0</v>
      </c>
    </row>
    <row r="26" spans="2:9" x14ac:dyDescent="0.4">
      <c r="B26" s="23"/>
      <c r="C26" s="23"/>
      <c r="D26" s="24" t="s">
        <v>28</v>
      </c>
      <c r="E26" s="25">
        <f>+E27+E28</f>
        <v>0</v>
      </c>
      <c r="F26" s="25">
        <f>+F27+F28</f>
        <v>0</v>
      </c>
      <c r="G26" s="25">
        <f t="shared" si="0"/>
        <v>0</v>
      </c>
      <c r="H26" s="25">
        <f>+H27+H28</f>
        <v>0</v>
      </c>
      <c r="I26" s="25">
        <f t="shared" si="1"/>
        <v>0</v>
      </c>
    </row>
    <row r="27" spans="2:9" x14ac:dyDescent="0.4">
      <c r="B27" s="23"/>
      <c r="C27" s="23"/>
      <c r="D27" s="24" t="s">
        <v>29</v>
      </c>
      <c r="E27" s="25"/>
      <c r="F27" s="25"/>
      <c r="G27" s="25">
        <f t="shared" si="0"/>
        <v>0</v>
      </c>
      <c r="H27" s="25"/>
      <c r="I27" s="25">
        <f t="shared" si="1"/>
        <v>0</v>
      </c>
    </row>
    <row r="28" spans="2:9" x14ac:dyDescent="0.4">
      <c r="B28" s="23"/>
      <c r="C28" s="23"/>
      <c r="D28" s="24" t="s">
        <v>30</v>
      </c>
      <c r="E28" s="25"/>
      <c r="F28" s="25"/>
      <c r="G28" s="25">
        <f t="shared" si="0"/>
        <v>0</v>
      </c>
      <c r="H28" s="25"/>
      <c r="I28" s="25">
        <f t="shared" si="1"/>
        <v>0</v>
      </c>
    </row>
    <row r="29" spans="2:9" x14ac:dyDescent="0.4">
      <c r="B29" s="23"/>
      <c r="C29" s="23"/>
      <c r="D29" s="24" t="s">
        <v>31</v>
      </c>
      <c r="E29" s="25">
        <f>+E30+E31+E32</f>
        <v>0</v>
      </c>
      <c r="F29" s="25">
        <f>+F30+F31+F32</f>
        <v>0</v>
      </c>
      <c r="G29" s="25">
        <f t="shared" si="0"/>
        <v>0</v>
      </c>
      <c r="H29" s="25">
        <f>+H30+H31+H32</f>
        <v>0</v>
      </c>
      <c r="I29" s="25">
        <f t="shared" si="1"/>
        <v>0</v>
      </c>
    </row>
    <row r="30" spans="2:9" x14ac:dyDescent="0.4">
      <c r="B30" s="23"/>
      <c r="C30" s="23"/>
      <c r="D30" s="24" t="s">
        <v>32</v>
      </c>
      <c r="E30" s="25"/>
      <c r="F30" s="25"/>
      <c r="G30" s="25">
        <f t="shared" si="0"/>
        <v>0</v>
      </c>
      <c r="H30" s="25"/>
      <c r="I30" s="25">
        <f t="shared" si="1"/>
        <v>0</v>
      </c>
    </row>
    <row r="31" spans="2:9" x14ac:dyDescent="0.4">
      <c r="B31" s="23"/>
      <c r="C31" s="23"/>
      <c r="D31" s="24" t="s">
        <v>33</v>
      </c>
      <c r="E31" s="25"/>
      <c r="F31" s="25"/>
      <c r="G31" s="25">
        <f t="shared" si="0"/>
        <v>0</v>
      </c>
      <c r="H31" s="25"/>
      <c r="I31" s="25">
        <f t="shared" si="1"/>
        <v>0</v>
      </c>
    </row>
    <row r="32" spans="2:9" x14ac:dyDescent="0.4">
      <c r="B32" s="23"/>
      <c r="C32" s="23"/>
      <c r="D32" s="24" t="s">
        <v>34</v>
      </c>
      <c r="E32" s="25"/>
      <c r="F32" s="25"/>
      <c r="G32" s="25">
        <f t="shared" si="0"/>
        <v>0</v>
      </c>
      <c r="H32" s="25"/>
      <c r="I32" s="25">
        <f t="shared" si="1"/>
        <v>0</v>
      </c>
    </row>
    <row r="33" spans="2:9" x14ac:dyDescent="0.4">
      <c r="B33" s="23"/>
      <c r="C33" s="23"/>
      <c r="D33" s="24" t="s">
        <v>35</v>
      </c>
      <c r="E33" s="25">
        <f>+E34+E35+E36+E37+E38+E39+E40+E41+E42+E43+E44+E45</f>
        <v>103336387</v>
      </c>
      <c r="F33" s="25">
        <f>+F34+F35+F36+F37+F38+F39+F40+F41+F42+F43+F44+F45</f>
        <v>9999470</v>
      </c>
      <c r="G33" s="25">
        <f t="shared" si="0"/>
        <v>113335857</v>
      </c>
      <c r="H33" s="25">
        <f>+H34+H35+H36+H37+H38+H39+H40+H41+H42+H43+H44+H45</f>
        <v>0</v>
      </c>
      <c r="I33" s="25">
        <f t="shared" si="1"/>
        <v>113335857</v>
      </c>
    </row>
    <row r="34" spans="2:9" x14ac:dyDescent="0.4">
      <c r="B34" s="23"/>
      <c r="C34" s="23"/>
      <c r="D34" s="24" t="s">
        <v>36</v>
      </c>
      <c r="E34" s="25"/>
      <c r="F34" s="25"/>
      <c r="G34" s="25">
        <f t="shared" si="0"/>
        <v>0</v>
      </c>
      <c r="H34" s="25"/>
      <c r="I34" s="25">
        <f t="shared" si="1"/>
        <v>0</v>
      </c>
    </row>
    <row r="35" spans="2:9" x14ac:dyDescent="0.4">
      <c r="B35" s="23"/>
      <c r="C35" s="23"/>
      <c r="D35" s="24" t="s">
        <v>37</v>
      </c>
      <c r="E35" s="25"/>
      <c r="F35" s="25"/>
      <c r="G35" s="25">
        <f t="shared" si="0"/>
        <v>0</v>
      </c>
      <c r="H35" s="25"/>
      <c r="I35" s="25">
        <f t="shared" si="1"/>
        <v>0</v>
      </c>
    </row>
    <row r="36" spans="2:9" x14ac:dyDescent="0.4">
      <c r="B36" s="23"/>
      <c r="C36" s="23"/>
      <c r="D36" s="24" t="s">
        <v>38</v>
      </c>
      <c r="E36" s="25"/>
      <c r="F36" s="25"/>
      <c r="G36" s="25">
        <f t="shared" si="0"/>
        <v>0</v>
      </c>
      <c r="H36" s="25"/>
      <c r="I36" s="25">
        <f t="shared" si="1"/>
        <v>0</v>
      </c>
    </row>
    <row r="37" spans="2:9" x14ac:dyDescent="0.4">
      <c r="B37" s="23"/>
      <c r="C37" s="23"/>
      <c r="D37" s="24" t="s">
        <v>39</v>
      </c>
      <c r="E37" s="25"/>
      <c r="F37" s="25"/>
      <c r="G37" s="25">
        <f t="shared" si="0"/>
        <v>0</v>
      </c>
      <c r="H37" s="25"/>
      <c r="I37" s="25">
        <f t="shared" si="1"/>
        <v>0</v>
      </c>
    </row>
    <row r="38" spans="2:9" x14ac:dyDescent="0.4">
      <c r="B38" s="23"/>
      <c r="C38" s="23"/>
      <c r="D38" s="24" t="s">
        <v>40</v>
      </c>
      <c r="E38" s="25">
        <v>34056480</v>
      </c>
      <c r="F38" s="25">
        <v>3498180</v>
      </c>
      <c r="G38" s="25">
        <f t="shared" si="0"/>
        <v>37554660</v>
      </c>
      <c r="H38" s="25"/>
      <c r="I38" s="25">
        <f t="shared" si="1"/>
        <v>37554660</v>
      </c>
    </row>
    <row r="39" spans="2:9" x14ac:dyDescent="0.4">
      <c r="B39" s="23"/>
      <c r="C39" s="23"/>
      <c r="D39" s="24" t="s">
        <v>41</v>
      </c>
      <c r="E39" s="25">
        <v>6756185</v>
      </c>
      <c r="F39" s="25">
        <v>187520</v>
      </c>
      <c r="G39" s="25">
        <f t="shared" si="0"/>
        <v>6943705</v>
      </c>
      <c r="H39" s="25"/>
      <c r="I39" s="25">
        <f t="shared" si="1"/>
        <v>6943705</v>
      </c>
    </row>
    <row r="40" spans="2:9" x14ac:dyDescent="0.4">
      <c r="B40" s="23"/>
      <c r="C40" s="23"/>
      <c r="D40" s="24" t="s">
        <v>42</v>
      </c>
      <c r="E40" s="25"/>
      <c r="F40" s="25"/>
      <c r="G40" s="25">
        <f t="shared" si="0"/>
        <v>0</v>
      </c>
      <c r="H40" s="25"/>
      <c r="I40" s="25">
        <f t="shared" si="1"/>
        <v>0</v>
      </c>
    </row>
    <row r="41" spans="2:9" x14ac:dyDescent="0.4">
      <c r="B41" s="23"/>
      <c r="C41" s="23"/>
      <c r="D41" s="24" t="s">
        <v>43</v>
      </c>
      <c r="E41" s="25">
        <v>51051850</v>
      </c>
      <c r="F41" s="25">
        <v>5657190</v>
      </c>
      <c r="G41" s="25">
        <f t="shared" si="0"/>
        <v>56709040</v>
      </c>
      <c r="H41" s="25"/>
      <c r="I41" s="25">
        <f t="shared" si="1"/>
        <v>56709040</v>
      </c>
    </row>
    <row r="42" spans="2:9" x14ac:dyDescent="0.4">
      <c r="B42" s="23"/>
      <c r="C42" s="23"/>
      <c r="D42" s="24" t="s">
        <v>44</v>
      </c>
      <c r="E42" s="25">
        <v>11471872</v>
      </c>
      <c r="F42" s="25">
        <v>656580</v>
      </c>
      <c r="G42" s="25">
        <f t="shared" si="0"/>
        <v>12128452</v>
      </c>
      <c r="H42" s="25"/>
      <c r="I42" s="25">
        <f t="shared" si="1"/>
        <v>12128452</v>
      </c>
    </row>
    <row r="43" spans="2:9" x14ac:dyDescent="0.4">
      <c r="B43" s="23"/>
      <c r="C43" s="23"/>
      <c r="D43" s="24" t="s">
        <v>45</v>
      </c>
      <c r="E43" s="25"/>
      <c r="F43" s="25"/>
      <c r="G43" s="25">
        <f t="shared" si="0"/>
        <v>0</v>
      </c>
      <c r="H43" s="25"/>
      <c r="I43" s="25">
        <f t="shared" si="1"/>
        <v>0</v>
      </c>
    </row>
    <row r="44" spans="2:9" x14ac:dyDescent="0.4">
      <c r="B44" s="23"/>
      <c r="C44" s="23"/>
      <c r="D44" s="24" t="s">
        <v>46</v>
      </c>
      <c r="E44" s="25"/>
      <c r="F44" s="25"/>
      <c r="G44" s="25">
        <f t="shared" si="0"/>
        <v>0</v>
      </c>
      <c r="H44" s="25"/>
      <c r="I44" s="25">
        <f t="shared" si="1"/>
        <v>0</v>
      </c>
    </row>
    <row r="45" spans="2:9" x14ac:dyDescent="0.4">
      <c r="B45" s="23"/>
      <c r="C45" s="23"/>
      <c r="D45" s="24" t="s">
        <v>47</v>
      </c>
      <c r="E45" s="25"/>
      <c r="F45" s="25"/>
      <c r="G45" s="25">
        <f t="shared" si="0"/>
        <v>0</v>
      </c>
      <c r="H45" s="25"/>
      <c r="I45" s="25">
        <f t="shared" si="1"/>
        <v>0</v>
      </c>
    </row>
    <row r="46" spans="2:9" x14ac:dyDescent="0.4">
      <c r="B46" s="23"/>
      <c r="C46" s="23"/>
      <c r="D46" s="24" t="s">
        <v>48</v>
      </c>
      <c r="E46" s="25">
        <f>+E47+E48+E49+E50+E51+E52+E53+E54+E55</f>
        <v>7055552</v>
      </c>
      <c r="F46" s="25">
        <f>+F47+F48+F49+F50+F51+F52+F53+F54+F55</f>
        <v>304400</v>
      </c>
      <c r="G46" s="25">
        <f t="shared" si="0"/>
        <v>7359952</v>
      </c>
      <c r="H46" s="25">
        <f>+H47+H48+H49+H50+H51+H52+H53+H54+H55</f>
        <v>0</v>
      </c>
      <c r="I46" s="25">
        <f t="shared" si="1"/>
        <v>7359952</v>
      </c>
    </row>
    <row r="47" spans="2:9" x14ac:dyDescent="0.4">
      <c r="B47" s="23"/>
      <c r="C47" s="23"/>
      <c r="D47" s="24" t="s">
        <v>49</v>
      </c>
      <c r="E47" s="25"/>
      <c r="F47" s="25"/>
      <c r="G47" s="25">
        <f t="shared" si="0"/>
        <v>0</v>
      </c>
      <c r="H47" s="25"/>
      <c r="I47" s="25">
        <f t="shared" si="1"/>
        <v>0</v>
      </c>
    </row>
    <row r="48" spans="2:9" x14ac:dyDescent="0.4">
      <c r="B48" s="23"/>
      <c r="C48" s="23"/>
      <c r="D48" s="24" t="s">
        <v>50</v>
      </c>
      <c r="E48" s="25">
        <v>7055552</v>
      </c>
      <c r="F48" s="25">
        <v>304400</v>
      </c>
      <c r="G48" s="25">
        <f t="shared" si="0"/>
        <v>7359952</v>
      </c>
      <c r="H48" s="25"/>
      <c r="I48" s="25">
        <f t="shared" si="1"/>
        <v>7359952</v>
      </c>
    </row>
    <row r="49" spans="2:9" x14ac:dyDescent="0.4">
      <c r="B49" s="23"/>
      <c r="C49" s="23"/>
      <c r="D49" s="24" t="s">
        <v>51</v>
      </c>
      <c r="E49" s="25"/>
      <c r="F49" s="25"/>
      <c r="G49" s="25">
        <f t="shared" si="0"/>
        <v>0</v>
      </c>
      <c r="H49" s="25"/>
      <c r="I49" s="25">
        <f t="shared" si="1"/>
        <v>0</v>
      </c>
    </row>
    <row r="50" spans="2:9" x14ac:dyDescent="0.4">
      <c r="B50" s="23"/>
      <c r="C50" s="23"/>
      <c r="D50" s="24" t="s">
        <v>52</v>
      </c>
      <c r="E50" s="25"/>
      <c r="F50" s="25"/>
      <c r="G50" s="25">
        <f t="shared" si="0"/>
        <v>0</v>
      </c>
      <c r="H50" s="25"/>
      <c r="I50" s="25">
        <f t="shared" si="1"/>
        <v>0</v>
      </c>
    </row>
    <row r="51" spans="2:9" x14ac:dyDescent="0.4">
      <c r="B51" s="23"/>
      <c r="C51" s="23"/>
      <c r="D51" s="24" t="s">
        <v>53</v>
      </c>
      <c r="E51" s="25"/>
      <c r="F51" s="25"/>
      <c r="G51" s="25">
        <f t="shared" si="0"/>
        <v>0</v>
      </c>
      <c r="H51" s="25"/>
      <c r="I51" s="25">
        <f t="shared" si="1"/>
        <v>0</v>
      </c>
    </row>
    <row r="52" spans="2:9" x14ac:dyDescent="0.4">
      <c r="B52" s="23"/>
      <c r="C52" s="23"/>
      <c r="D52" s="24" t="s">
        <v>54</v>
      </c>
      <c r="E52" s="25"/>
      <c r="F52" s="25"/>
      <c r="G52" s="25">
        <f t="shared" si="0"/>
        <v>0</v>
      </c>
      <c r="H52" s="25"/>
      <c r="I52" s="25">
        <f t="shared" si="1"/>
        <v>0</v>
      </c>
    </row>
    <row r="53" spans="2:9" x14ac:dyDescent="0.4">
      <c r="B53" s="23"/>
      <c r="C53" s="23"/>
      <c r="D53" s="24" t="s">
        <v>55</v>
      </c>
      <c r="E53" s="25"/>
      <c r="F53" s="25"/>
      <c r="G53" s="25">
        <f t="shared" si="0"/>
        <v>0</v>
      </c>
      <c r="H53" s="25"/>
      <c r="I53" s="25">
        <f t="shared" si="1"/>
        <v>0</v>
      </c>
    </row>
    <row r="54" spans="2:9" x14ac:dyDescent="0.4">
      <c r="B54" s="23"/>
      <c r="C54" s="23"/>
      <c r="D54" s="24" t="s">
        <v>56</v>
      </c>
      <c r="E54" s="25"/>
      <c r="F54" s="25"/>
      <c r="G54" s="25">
        <f t="shared" si="0"/>
        <v>0</v>
      </c>
      <c r="H54" s="25"/>
      <c r="I54" s="25">
        <f t="shared" si="1"/>
        <v>0</v>
      </c>
    </row>
    <row r="55" spans="2:9" x14ac:dyDescent="0.4">
      <c r="B55" s="23"/>
      <c r="C55" s="23"/>
      <c r="D55" s="24" t="s">
        <v>57</v>
      </c>
      <c r="E55" s="25"/>
      <c r="F55" s="25"/>
      <c r="G55" s="25">
        <f t="shared" si="0"/>
        <v>0</v>
      </c>
      <c r="H55" s="25"/>
      <c r="I55" s="25">
        <f t="shared" si="1"/>
        <v>0</v>
      </c>
    </row>
    <row r="56" spans="2:9" x14ac:dyDescent="0.4">
      <c r="B56" s="23"/>
      <c r="C56" s="23"/>
      <c r="D56" s="24" t="s">
        <v>58</v>
      </c>
      <c r="E56" s="25"/>
      <c r="F56" s="25"/>
      <c r="G56" s="25">
        <f t="shared" si="0"/>
        <v>0</v>
      </c>
      <c r="H56" s="25"/>
      <c r="I56" s="25">
        <f t="shared" si="1"/>
        <v>0</v>
      </c>
    </row>
    <row r="57" spans="2:9" x14ac:dyDescent="0.4">
      <c r="B57" s="23"/>
      <c r="C57" s="23"/>
      <c r="D57" s="24" t="s">
        <v>59</v>
      </c>
      <c r="E57" s="25">
        <f>+E58</f>
        <v>0</v>
      </c>
      <c r="F57" s="25">
        <f>+F58</f>
        <v>0</v>
      </c>
      <c r="G57" s="25">
        <f t="shared" si="0"/>
        <v>0</v>
      </c>
      <c r="H57" s="25">
        <f>+H58</f>
        <v>0</v>
      </c>
      <c r="I57" s="25">
        <f t="shared" si="1"/>
        <v>0</v>
      </c>
    </row>
    <row r="58" spans="2:9" x14ac:dyDescent="0.4">
      <c r="B58" s="23"/>
      <c r="C58" s="23"/>
      <c r="D58" s="24" t="s">
        <v>60</v>
      </c>
      <c r="E58" s="25">
        <f>+E59+E60+E61+E62+E63+E64</f>
        <v>0</v>
      </c>
      <c r="F58" s="25">
        <f>+F59+F60+F61+F62+F63+F64</f>
        <v>0</v>
      </c>
      <c r="G58" s="25">
        <f t="shared" si="0"/>
        <v>0</v>
      </c>
      <c r="H58" s="25">
        <f>+H59+H60+H61+H62+H63+H64</f>
        <v>0</v>
      </c>
      <c r="I58" s="25">
        <f t="shared" si="1"/>
        <v>0</v>
      </c>
    </row>
    <row r="59" spans="2:9" x14ac:dyDescent="0.4">
      <c r="B59" s="23"/>
      <c r="C59" s="23"/>
      <c r="D59" s="24" t="s">
        <v>61</v>
      </c>
      <c r="E59" s="25"/>
      <c r="F59" s="25"/>
      <c r="G59" s="25">
        <f t="shared" si="0"/>
        <v>0</v>
      </c>
      <c r="H59" s="25"/>
      <c r="I59" s="25">
        <f t="shared" si="1"/>
        <v>0</v>
      </c>
    </row>
    <row r="60" spans="2:9" x14ac:dyDescent="0.4">
      <c r="B60" s="23"/>
      <c r="C60" s="23"/>
      <c r="D60" s="24" t="s">
        <v>47</v>
      </c>
      <c r="E60" s="25"/>
      <c r="F60" s="25"/>
      <c r="G60" s="25">
        <f t="shared" si="0"/>
        <v>0</v>
      </c>
      <c r="H60" s="25"/>
      <c r="I60" s="25">
        <f t="shared" si="1"/>
        <v>0</v>
      </c>
    </row>
    <row r="61" spans="2:9" x14ac:dyDescent="0.4">
      <c r="B61" s="23"/>
      <c r="C61" s="23"/>
      <c r="D61" s="24" t="s">
        <v>49</v>
      </c>
      <c r="E61" s="25"/>
      <c r="F61" s="25"/>
      <c r="G61" s="25">
        <f t="shared" si="0"/>
        <v>0</v>
      </c>
      <c r="H61" s="25"/>
      <c r="I61" s="25">
        <f t="shared" si="1"/>
        <v>0</v>
      </c>
    </row>
    <row r="62" spans="2:9" x14ac:dyDescent="0.4">
      <c r="B62" s="23"/>
      <c r="C62" s="23"/>
      <c r="D62" s="24" t="s">
        <v>50</v>
      </c>
      <c r="E62" s="25"/>
      <c r="F62" s="25"/>
      <c r="G62" s="25">
        <f t="shared" si="0"/>
        <v>0</v>
      </c>
      <c r="H62" s="25"/>
      <c r="I62" s="25">
        <f t="shared" si="1"/>
        <v>0</v>
      </c>
    </row>
    <row r="63" spans="2:9" x14ac:dyDescent="0.4">
      <c r="B63" s="23"/>
      <c r="C63" s="23"/>
      <c r="D63" s="24" t="s">
        <v>51</v>
      </c>
      <c r="E63" s="25"/>
      <c r="F63" s="25"/>
      <c r="G63" s="25">
        <f t="shared" si="0"/>
        <v>0</v>
      </c>
      <c r="H63" s="25"/>
      <c r="I63" s="25">
        <f t="shared" si="1"/>
        <v>0</v>
      </c>
    </row>
    <row r="64" spans="2:9" x14ac:dyDescent="0.4">
      <c r="B64" s="23"/>
      <c r="C64" s="23"/>
      <c r="D64" s="24" t="s">
        <v>57</v>
      </c>
      <c r="E64" s="25"/>
      <c r="F64" s="25"/>
      <c r="G64" s="25">
        <f t="shared" si="0"/>
        <v>0</v>
      </c>
      <c r="H64" s="25"/>
      <c r="I64" s="25">
        <f t="shared" si="1"/>
        <v>0</v>
      </c>
    </row>
    <row r="65" spans="2:9" x14ac:dyDescent="0.4">
      <c r="B65" s="23"/>
      <c r="C65" s="23"/>
      <c r="D65" s="24" t="s">
        <v>62</v>
      </c>
      <c r="E65" s="25">
        <f>+E66+E67</f>
        <v>0</v>
      </c>
      <c r="F65" s="25">
        <f>+F66+F67</f>
        <v>0</v>
      </c>
      <c r="G65" s="25">
        <f t="shared" si="0"/>
        <v>0</v>
      </c>
      <c r="H65" s="25">
        <f>+H66+H67</f>
        <v>0</v>
      </c>
      <c r="I65" s="25">
        <f t="shared" si="1"/>
        <v>0</v>
      </c>
    </row>
    <row r="66" spans="2:9" x14ac:dyDescent="0.4">
      <c r="B66" s="23"/>
      <c r="C66" s="23"/>
      <c r="D66" s="24" t="s">
        <v>63</v>
      </c>
      <c r="E66" s="25"/>
      <c r="F66" s="25"/>
      <c r="G66" s="25">
        <f t="shared" si="0"/>
        <v>0</v>
      </c>
      <c r="H66" s="25"/>
      <c r="I66" s="25">
        <f t="shared" si="1"/>
        <v>0</v>
      </c>
    </row>
    <row r="67" spans="2:9" x14ac:dyDescent="0.4">
      <c r="B67" s="23"/>
      <c r="C67" s="23"/>
      <c r="D67" s="24" t="s">
        <v>64</v>
      </c>
      <c r="E67" s="25"/>
      <c r="F67" s="25"/>
      <c r="G67" s="25">
        <f t="shared" si="0"/>
        <v>0</v>
      </c>
      <c r="H67" s="25"/>
      <c r="I67" s="25">
        <f t="shared" si="1"/>
        <v>0</v>
      </c>
    </row>
    <row r="68" spans="2:9" x14ac:dyDescent="0.4">
      <c r="B68" s="23"/>
      <c r="C68" s="23"/>
      <c r="D68" s="24" t="s">
        <v>65</v>
      </c>
      <c r="E68" s="25">
        <v>1953591</v>
      </c>
      <c r="F68" s="25">
        <v>344752</v>
      </c>
      <c r="G68" s="25">
        <f t="shared" si="0"/>
        <v>2298343</v>
      </c>
      <c r="H68" s="25"/>
      <c r="I68" s="25">
        <f t="shared" si="1"/>
        <v>2298343</v>
      </c>
    </row>
    <row r="69" spans="2:9" x14ac:dyDescent="0.4">
      <c r="B69" s="23"/>
      <c r="C69" s="23"/>
      <c r="D69" s="24" t="s">
        <v>66</v>
      </c>
      <c r="E69" s="25"/>
      <c r="F69" s="25"/>
      <c r="G69" s="25">
        <f t="shared" si="0"/>
        <v>0</v>
      </c>
      <c r="H69" s="25"/>
      <c r="I69" s="25">
        <f t="shared" si="1"/>
        <v>0</v>
      </c>
    </row>
    <row r="70" spans="2:9" x14ac:dyDescent="0.4">
      <c r="B70" s="23"/>
      <c r="C70" s="23"/>
      <c r="D70" s="24" t="s">
        <v>67</v>
      </c>
      <c r="E70" s="25">
        <v>813</v>
      </c>
      <c r="F70" s="25">
        <v>67</v>
      </c>
      <c r="G70" s="25">
        <f t="shared" si="0"/>
        <v>880</v>
      </c>
      <c r="H70" s="25"/>
      <c r="I70" s="25">
        <f t="shared" si="1"/>
        <v>880</v>
      </c>
    </row>
    <row r="71" spans="2:9" x14ac:dyDescent="0.4">
      <c r="B71" s="23"/>
      <c r="C71" s="23"/>
      <c r="D71" s="24" t="s">
        <v>68</v>
      </c>
      <c r="E71" s="25">
        <f>+E72+E73+E74+E76</f>
        <v>1068273</v>
      </c>
      <c r="F71" s="25">
        <f>+F72+F73+F74+F76</f>
        <v>244111</v>
      </c>
      <c r="G71" s="25">
        <f t="shared" si="0"/>
        <v>1312384</v>
      </c>
      <c r="H71" s="25">
        <f>+H72+H73+H74+H76</f>
        <v>0</v>
      </c>
      <c r="I71" s="25">
        <f t="shared" si="1"/>
        <v>1312384</v>
      </c>
    </row>
    <row r="72" spans="2:9" x14ac:dyDescent="0.4">
      <c r="B72" s="23"/>
      <c r="C72" s="23"/>
      <c r="D72" s="24" t="s">
        <v>69</v>
      </c>
      <c r="E72" s="25"/>
      <c r="F72" s="25"/>
      <c r="G72" s="25">
        <f t="shared" ref="G72:G135" si="2">+E72+F72</f>
        <v>0</v>
      </c>
      <c r="H72" s="25"/>
      <c r="I72" s="25">
        <f t="shared" ref="I72:I135" si="3">G72-ABS(H72)</f>
        <v>0</v>
      </c>
    </row>
    <row r="73" spans="2:9" x14ac:dyDescent="0.4">
      <c r="B73" s="23"/>
      <c r="C73" s="23"/>
      <c r="D73" s="24" t="s">
        <v>70</v>
      </c>
      <c r="E73" s="25">
        <v>921984</v>
      </c>
      <c r="F73" s="25">
        <v>244111</v>
      </c>
      <c r="G73" s="25">
        <f t="shared" si="2"/>
        <v>1166095</v>
      </c>
      <c r="H73" s="25"/>
      <c r="I73" s="25">
        <f t="shared" si="3"/>
        <v>1166095</v>
      </c>
    </row>
    <row r="74" spans="2:9" x14ac:dyDescent="0.4">
      <c r="B74" s="23"/>
      <c r="C74" s="23"/>
      <c r="D74" s="24" t="s">
        <v>71</v>
      </c>
      <c r="E74" s="25">
        <f>+E75</f>
        <v>146289</v>
      </c>
      <c r="F74" s="25">
        <f>+F75</f>
        <v>0</v>
      </c>
      <c r="G74" s="25">
        <f t="shared" si="2"/>
        <v>146289</v>
      </c>
      <c r="H74" s="25">
        <f>+H75</f>
        <v>0</v>
      </c>
      <c r="I74" s="25">
        <f t="shared" si="3"/>
        <v>146289</v>
      </c>
    </row>
    <row r="75" spans="2:9" x14ac:dyDescent="0.4">
      <c r="B75" s="23"/>
      <c r="C75" s="23"/>
      <c r="D75" s="24" t="s">
        <v>72</v>
      </c>
      <c r="E75" s="25">
        <v>146289</v>
      </c>
      <c r="F75" s="25"/>
      <c r="G75" s="25">
        <f t="shared" si="2"/>
        <v>146289</v>
      </c>
      <c r="H75" s="25"/>
      <c r="I75" s="25">
        <f t="shared" si="3"/>
        <v>146289</v>
      </c>
    </row>
    <row r="76" spans="2:9" x14ac:dyDescent="0.4">
      <c r="B76" s="23"/>
      <c r="C76" s="23"/>
      <c r="D76" s="24" t="s">
        <v>73</v>
      </c>
      <c r="E76" s="25"/>
      <c r="F76" s="25"/>
      <c r="G76" s="25">
        <f t="shared" si="2"/>
        <v>0</v>
      </c>
      <c r="H76" s="25"/>
      <c r="I76" s="25">
        <f t="shared" si="3"/>
        <v>0</v>
      </c>
    </row>
    <row r="77" spans="2:9" x14ac:dyDescent="0.4">
      <c r="B77" s="23"/>
      <c r="C77" s="23"/>
      <c r="D77" s="24" t="s">
        <v>74</v>
      </c>
      <c r="E77" s="25"/>
      <c r="F77" s="25"/>
      <c r="G77" s="25">
        <f t="shared" si="2"/>
        <v>0</v>
      </c>
      <c r="H77" s="25"/>
      <c r="I77" s="25">
        <f t="shared" si="3"/>
        <v>0</v>
      </c>
    </row>
    <row r="78" spans="2:9" x14ac:dyDescent="0.4">
      <c r="B78" s="23"/>
      <c r="C78" s="26"/>
      <c r="D78" s="27" t="s">
        <v>75</v>
      </c>
      <c r="E78" s="28">
        <f>+E7+E57+E65+E68+E69+E70+E71+E77</f>
        <v>442745893</v>
      </c>
      <c r="F78" s="28">
        <f>+F7+F57+F65+F68+F69+F70+F71+F77</f>
        <v>47811986</v>
      </c>
      <c r="G78" s="28">
        <f t="shared" si="2"/>
        <v>490557879</v>
      </c>
      <c r="H78" s="28">
        <f>+H7+H57+H65+H68+H69+H70+H71+H77</f>
        <v>0</v>
      </c>
      <c r="I78" s="28">
        <f t="shared" si="3"/>
        <v>490557879</v>
      </c>
    </row>
    <row r="79" spans="2:9" x14ac:dyDescent="0.4">
      <c r="B79" s="23"/>
      <c r="C79" s="20" t="s">
        <v>76</v>
      </c>
      <c r="D79" s="24" t="s">
        <v>77</v>
      </c>
      <c r="E79" s="25">
        <f>+E80+E81+E82+E99+E100+E101+E102+E103</f>
        <v>310620971</v>
      </c>
      <c r="F79" s="25">
        <f>+F80+F81+F82+F99+F100+F101+F102+F103</f>
        <v>39741492</v>
      </c>
      <c r="G79" s="25">
        <f t="shared" si="2"/>
        <v>350362463</v>
      </c>
      <c r="H79" s="25">
        <f>+H80+H81+H82+H99+H100+H101+H102+H103</f>
        <v>0</v>
      </c>
      <c r="I79" s="25">
        <f t="shared" si="3"/>
        <v>350362463</v>
      </c>
    </row>
    <row r="80" spans="2:9" x14ac:dyDescent="0.4">
      <c r="B80" s="23"/>
      <c r="C80" s="23"/>
      <c r="D80" s="24" t="s">
        <v>78</v>
      </c>
      <c r="E80" s="25"/>
      <c r="F80" s="25"/>
      <c r="G80" s="25">
        <f t="shared" si="2"/>
        <v>0</v>
      </c>
      <c r="H80" s="25"/>
      <c r="I80" s="25">
        <f t="shared" si="3"/>
        <v>0</v>
      </c>
    </row>
    <row r="81" spans="2:9" x14ac:dyDescent="0.4">
      <c r="B81" s="23"/>
      <c r="C81" s="23"/>
      <c r="D81" s="24" t="s">
        <v>79</v>
      </c>
      <c r="E81" s="25"/>
      <c r="F81" s="25"/>
      <c r="G81" s="25">
        <f t="shared" si="2"/>
        <v>0</v>
      </c>
      <c r="H81" s="25"/>
      <c r="I81" s="25">
        <f t="shared" si="3"/>
        <v>0</v>
      </c>
    </row>
    <row r="82" spans="2:9" x14ac:dyDescent="0.4">
      <c r="B82" s="23"/>
      <c r="C82" s="23"/>
      <c r="D82" s="24" t="s">
        <v>80</v>
      </c>
      <c r="E82" s="25">
        <f>+E83+E84+E85+E86+E87+E88+E89+E90+E91+E92+E93+E94+E95+E96+E97+E98</f>
        <v>153519082</v>
      </c>
      <c r="F82" s="25">
        <f>+F83+F84+F85+F86+F87+F88+F89+F90+F91+F92+F93+F94+F95+F96+F97+F98</f>
        <v>17126755</v>
      </c>
      <c r="G82" s="25">
        <f t="shared" si="2"/>
        <v>170645837</v>
      </c>
      <c r="H82" s="25">
        <f>+H83+H84+H85+H86+H87+H88+H89+H90+H91+H92+H93+H94+H95+H96+H97+H98</f>
        <v>0</v>
      </c>
      <c r="I82" s="25">
        <f t="shared" si="3"/>
        <v>170645837</v>
      </c>
    </row>
    <row r="83" spans="2:9" x14ac:dyDescent="0.4">
      <c r="B83" s="23"/>
      <c r="C83" s="23"/>
      <c r="D83" s="24" t="s">
        <v>81</v>
      </c>
      <c r="E83" s="25">
        <v>94522437</v>
      </c>
      <c r="F83" s="25">
        <v>10327572</v>
      </c>
      <c r="G83" s="25">
        <f t="shared" si="2"/>
        <v>104850009</v>
      </c>
      <c r="H83" s="25"/>
      <c r="I83" s="25">
        <f t="shared" si="3"/>
        <v>104850009</v>
      </c>
    </row>
    <row r="84" spans="2:9" x14ac:dyDescent="0.4">
      <c r="B84" s="23"/>
      <c r="C84" s="23"/>
      <c r="D84" s="24" t="s">
        <v>82</v>
      </c>
      <c r="E84" s="25">
        <v>2495325</v>
      </c>
      <c r="F84" s="25">
        <v>335975</v>
      </c>
      <c r="G84" s="25">
        <f t="shared" si="2"/>
        <v>2831300</v>
      </c>
      <c r="H84" s="25"/>
      <c r="I84" s="25">
        <f t="shared" si="3"/>
        <v>2831300</v>
      </c>
    </row>
    <row r="85" spans="2:9" x14ac:dyDescent="0.4">
      <c r="B85" s="23"/>
      <c r="C85" s="23"/>
      <c r="D85" s="24" t="s">
        <v>83</v>
      </c>
      <c r="E85" s="25">
        <v>2561600</v>
      </c>
      <c r="F85" s="25">
        <v>665400</v>
      </c>
      <c r="G85" s="25">
        <f t="shared" si="2"/>
        <v>3227000</v>
      </c>
      <c r="H85" s="25"/>
      <c r="I85" s="25">
        <f t="shared" si="3"/>
        <v>3227000</v>
      </c>
    </row>
    <row r="86" spans="2:9" x14ac:dyDescent="0.4">
      <c r="B86" s="23"/>
      <c r="C86" s="23"/>
      <c r="D86" s="24" t="s">
        <v>84</v>
      </c>
      <c r="E86" s="25">
        <v>1893670</v>
      </c>
      <c r="F86" s="25">
        <v>180530</v>
      </c>
      <c r="G86" s="25">
        <f t="shared" si="2"/>
        <v>2074200</v>
      </c>
      <c r="H86" s="25"/>
      <c r="I86" s="25">
        <f t="shared" si="3"/>
        <v>2074200</v>
      </c>
    </row>
    <row r="87" spans="2:9" x14ac:dyDescent="0.4">
      <c r="B87" s="23"/>
      <c r="C87" s="23"/>
      <c r="D87" s="24" t="s">
        <v>85</v>
      </c>
      <c r="E87" s="25">
        <v>2172596</v>
      </c>
      <c r="F87" s="25">
        <v>199700</v>
      </c>
      <c r="G87" s="25">
        <f t="shared" si="2"/>
        <v>2372296</v>
      </c>
      <c r="H87" s="25"/>
      <c r="I87" s="25">
        <f t="shared" si="3"/>
        <v>2372296</v>
      </c>
    </row>
    <row r="88" spans="2:9" x14ac:dyDescent="0.4">
      <c r="B88" s="23"/>
      <c r="C88" s="23"/>
      <c r="D88" s="24" t="s">
        <v>86</v>
      </c>
      <c r="E88" s="25">
        <v>2043040</v>
      </c>
      <c r="F88" s="25">
        <v>162360</v>
      </c>
      <c r="G88" s="25">
        <f t="shared" si="2"/>
        <v>2205400</v>
      </c>
      <c r="H88" s="25"/>
      <c r="I88" s="25">
        <f t="shared" si="3"/>
        <v>2205400</v>
      </c>
    </row>
    <row r="89" spans="2:9" x14ac:dyDescent="0.4">
      <c r="B89" s="23"/>
      <c r="C89" s="23"/>
      <c r="D89" s="24" t="s">
        <v>87</v>
      </c>
      <c r="E89" s="25">
        <v>362500</v>
      </c>
      <c r="F89" s="25">
        <v>62500</v>
      </c>
      <c r="G89" s="25">
        <f t="shared" si="2"/>
        <v>425000</v>
      </c>
      <c r="H89" s="25"/>
      <c r="I89" s="25">
        <f t="shared" si="3"/>
        <v>425000</v>
      </c>
    </row>
    <row r="90" spans="2:9" x14ac:dyDescent="0.4">
      <c r="B90" s="23"/>
      <c r="C90" s="23"/>
      <c r="D90" s="24" t="s">
        <v>88</v>
      </c>
      <c r="E90" s="25">
        <v>11706000</v>
      </c>
      <c r="F90" s="25">
        <v>1032000</v>
      </c>
      <c r="G90" s="25">
        <f t="shared" si="2"/>
        <v>12738000</v>
      </c>
      <c r="H90" s="25"/>
      <c r="I90" s="25">
        <f t="shared" si="3"/>
        <v>12738000</v>
      </c>
    </row>
    <row r="91" spans="2:9" x14ac:dyDescent="0.4">
      <c r="B91" s="23"/>
      <c r="C91" s="23"/>
      <c r="D91" s="24" t="s">
        <v>89</v>
      </c>
      <c r="E91" s="25">
        <v>2165432</v>
      </c>
      <c r="F91" s="25">
        <v>238786</v>
      </c>
      <c r="G91" s="25">
        <f t="shared" si="2"/>
        <v>2404218</v>
      </c>
      <c r="H91" s="25"/>
      <c r="I91" s="25">
        <f t="shared" si="3"/>
        <v>2404218</v>
      </c>
    </row>
    <row r="92" spans="2:9" x14ac:dyDescent="0.4">
      <c r="B92" s="23"/>
      <c r="C92" s="23"/>
      <c r="D92" s="24" t="s">
        <v>90</v>
      </c>
      <c r="E92" s="25">
        <v>182500</v>
      </c>
      <c r="F92" s="25">
        <v>54500</v>
      </c>
      <c r="G92" s="25">
        <f t="shared" si="2"/>
        <v>237000</v>
      </c>
      <c r="H92" s="25"/>
      <c r="I92" s="25">
        <f t="shared" si="3"/>
        <v>237000</v>
      </c>
    </row>
    <row r="93" spans="2:9" x14ac:dyDescent="0.4">
      <c r="B93" s="23"/>
      <c r="C93" s="23"/>
      <c r="D93" s="24" t="s">
        <v>91</v>
      </c>
      <c r="E93" s="25"/>
      <c r="F93" s="25"/>
      <c r="G93" s="25">
        <f t="shared" si="2"/>
        <v>0</v>
      </c>
      <c r="H93" s="25"/>
      <c r="I93" s="25">
        <f t="shared" si="3"/>
        <v>0</v>
      </c>
    </row>
    <row r="94" spans="2:9" x14ac:dyDescent="0.4">
      <c r="B94" s="23"/>
      <c r="C94" s="23"/>
      <c r="D94" s="24" t="s">
        <v>92</v>
      </c>
      <c r="E94" s="25">
        <v>15164218</v>
      </c>
      <c r="F94" s="25">
        <v>1547400</v>
      </c>
      <c r="G94" s="25">
        <f t="shared" si="2"/>
        <v>16711618</v>
      </c>
      <c r="H94" s="25"/>
      <c r="I94" s="25">
        <f t="shared" si="3"/>
        <v>16711618</v>
      </c>
    </row>
    <row r="95" spans="2:9" x14ac:dyDescent="0.4">
      <c r="B95" s="23"/>
      <c r="C95" s="23"/>
      <c r="D95" s="24" t="s">
        <v>93</v>
      </c>
      <c r="E95" s="25">
        <v>4283276</v>
      </c>
      <c r="F95" s="25">
        <v>696684</v>
      </c>
      <c r="G95" s="25">
        <f t="shared" si="2"/>
        <v>4979960</v>
      </c>
      <c r="H95" s="25"/>
      <c r="I95" s="25">
        <f t="shared" si="3"/>
        <v>4979960</v>
      </c>
    </row>
    <row r="96" spans="2:9" x14ac:dyDescent="0.4">
      <c r="B96" s="23"/>
      <c r="C96" s="23"/>
      <c r="D96" s="24" t="s">
        <v>94</v>
      </c>
      <c r="E96" s="25">
        <v>382567</v>
      </c>
      <c r="F96" s="25">
        <v>34543</v>
      </c>
      <c r="G96" s="25">
        <f t="shared" si="2"/>
        <v>417110</v>
      </c>
      <c r="H96" s="25"/>
      <c r="I96" s="25">
        <f t="shared" si="3"/>
        <v>417110</v>
      </c>
    </row>
    <row r="97" spans="2:9" x14ac:dyDescent="0.4">
      <c r="B97" s="23"/>
      <c r="C97" s="23"/>
      <c r="D97" s="24" t="s">
        <v>95</v>
      </c>
      <c r="E97" s="25">
        <v>9637429</v>
      </c>
      <c r="F97" s="25">
        <v>1207365</v>
      </c>
      <c r="G97" s="25">
        <f t="shared" si="2"/>
        <v>10844794</v>
      </c>
      <c r="H97" s="25"/>
      <c r="I97" s="25">
        <f t="shared" si="3"/>
        <v>10844794</v>
      </c>
    </row>
    <row r="98" spans="2:9" x14ac:dyDescent="0.4">
      <c r="B98" s="23"/>
      <c r="C98" s="23"/>
      <c r="D98" s="24" t="s">
        <v>96</v>
      </c>
      <c r="E98" s="25">
        <v>3946492</v>
      </c>
      <c r="F98" s="25">
        <v>381440</v>
      </c>
      <c r="G98" s="25">
        <f t="shared" si="2"/>
        <v>4327932</v>
      </c>
      <c r="H98" s="25"/>
      <c r="I98" s="25">
        <f t="shared" si="3"/>
        <v>4327932</v>
      </c>
    </row>
    <row r="99" spans="2:9" x14ac:dyDescent="0.4">
      <c r="B99" s="23"/>
      <c r="C99" s="23"/>
      <c r="D99" s="24" t="s">
        <v>97</v>
      </c>
      <c r="E99" s="25">
        <v>35607240</v>
      </c>
      <c r="F99" s="25">
        <v>3578320</v>
      </c>
      <c r="G99" s="25">
        <f t="shared" si="2"/>
        <v>39185560</v>
      </c>
      <c r="H99" s="25"/>
      <c r="I99" s="25">
        <f t="shared" si="3"/>
        <v>39185560</v>
      </c>
    </row>
    <row r="100" spans="2:9" x14ac:dyDescent="0.4">
      <c r="B100" s="23"/>
      <c r="C100" s="23"/>
      <c r="D100" s="24" t="s">
        <v>98</v>
      </c>
      <c r="E100" s="25">
        <v>32926419</v>
      </c>
      <c r="F100" s="25">
        <v>3952086</v>
      </c>
      <c r="G100" s="25">
        <f t="shared" si="2"/>
        <v>36878505</v>
      </c>
      <c r="H100" s="25"/>
      <c r="I100" s="25">
        <f t="shared" si="3"/>
        <v>36878505</v>
      </c>
    </row>
    <row r="101" spans="2:9" x14ac:dyDescent="0.4">
      <c r="B101" s="23"/>
      <c r="C101" s="23"/>
      <c r="D101" s="24" t="s">
        <v>99</v>
      </c>
      <c r="E101" s="25">
        <v>51298555</v>
      </c>
      <c r="F101" s="25">
        <v>9049683</v>
      </c>
      <c r="G101" s="25">
        <f t="shared" si="2"/>
        <v>60348238</v>
      </c>
      <c r="H101" s="25"/>
      <c r="I101" s="25">
        <f t="shared" si="3"/>
        <v>60348238</v>
      </c>
    </row>
    <row r="102" spans="2:9" x14ac:dyDescent="0.4">
      <c r="B102" s="23"/>
      <c r="C102" s="23"/>
      <c r="D102" s="24" t="s">
        <v>100</v>
      </c>
      <c r="E102" s="25">
        <v>3073331</v>
      </c>
      <c r="F102" s="25"/>
      <c r="G102" s="25">
        <f t="shared" si="2"/>
        <v>3073331</v>
      </c>
      <c r="H102" s="25"/>
      <c r="I102" s="25">
        <f t="shared" si="3"/>
        <v>3073331</v>
      </c>
    </row>
    <row r="103" spans="2:9" x14ac:dyDescent="0.4">
      <c r="B103" s="23"/>
      <c r="C103" s="23"/>
      <c r="D103" s="24" t="s">
        <v>101</v>
      </c>
      <c r="E103" s="25">
        <f>+E104</f>
        <v>34196344</v>
      </c>
      <c r="F103" s="25">
        <f>+F104</f>
        <v>6034648</v>
      </c>
      <c r="G103" s="25">
        <f t="shared" si="2"/>
        <v>40230992</v>
      </c>
      <c r="H103" s="25">
        <f>+H104</f>
        <v>0</v>
      </c>
      <c r="I103" s="25">
        <f t="shared" si="3"/>
        <v>40230992</v>
      </c>
    </row>
    <row r="104" spans="2:9" x14ac:dyDescent="0.4">
      <c r="B104" s="23"/>
      <c r="C104" s="23"/>
      <c r="D104" s="24" t="s">
        <v>102</v>
      </c>
      <c r="E104" s="25">
        <v>34196344</v>
      </c>
      <c r="F104" s="25">
        <v>6034648</v>
      </c>
      <c r="G104" s="25">
        <f t="shared" si="2"/>
        <v>40230992</v>
      </c>
      <c r="H104" s="25"/>
      <c r="I104" s="25">
        <f t="shared" si="3"/>
        <v>40230992</v>
      </c>
    </row>
    <row r="105" spans="2:9" x14ac:dyDescent="0.4">
      <c r="B105" s="23"/>
      <c r="C105" s="23"/>
      <c r="D105" s="24" t="s">
        <v>103</v>
      </c>
      <c r="E105" s="25">
        <f>+E106+E107+E108+E109+E110+E111+E112+E113+E114+E115+E116+E117+E118+E119+E120+E121+E122</f>
        <v>68282632</v>
      </c>
      <c r="F105" s="25">
        <f>+F106+F107+F108+F109+F110+F111+F112+F113+F114+F115+F116+F117+F118+F119+F120+F121+F122</f>
        <v>9840232</v>
      </c>
      <c r="G105" s="25">
        <f t="shared" si="2"/>
        <v>78122864</v>
      </c>
      <c r="H105" s="25">
        <f>+H106+H107+H108+H109+H110+H111+H112+H113+H114+H115+H116+H117+H118+H119+H120+H121+H122</f>
        <v>0</v>
      </c>
      <c r="I105" s="25">
        <f t="shared" si="3"/>
        <v>78122864</v>
      </c>
    </row>
    <row r="106" spans="2:9" x14ac:dyDescent="0.4">
      <c r="B106" s="23"/>
      <c r="C106" s="23"/>
      <c r="D106" s="24" t="s">
        <v>104</v>
      </c>
      <c r="E106" s="25">
        <v>28565605</v>
      </c>
      <c r="F106" s="25">
        <v>3113933</v>
      </c>
      <c r="G106" s="25">
        <f t="shared" si="2"/>
        <v>31679538</v>
      </c>
      <c r="H106" s="25"/>
      <c r="I106" s="25">
        <f t="shared" si="3"/>
        <v>31679538</v>
      </c>
    </row>
    <row r="107" spans="2:9" x14ac:dyDescent="0.4">
      <c r="B107" s="23"/>
      <c r="C107" s="23"/>
      <c r="D107" s="24" t="s">
        <v>105</v>
      </c>
      <c r="E107" s="25">
        <v>10355926</v>
      </c>
      <c r="F107" s="25">
        <v>1821651</v>
      </c>
      <c r="G107" s="25">
        <f t="shared" si="2"/>
        <v>12177577</v>
      </c>
      <c r="H107" s="25"/>
      <c r="I107" s="25">
        <f t="shared" si="3"/>
        <v>12177577</v>
      </c>
    </row>
    <row r="108" spans="2:9" x14ac:dyDescent="0.4">
      <c r="B108" s="23"/>
      <c r="C108" s="23"/>
      <c r="D108" s="24" t="s">
        <v>106</v>
      </c>
      <c r="E108" s="25"/>
      <c r="F108" s="25"/>
      <c r="G108" s="25">
        <f t="shared" si="2"/>
        <v>0</v>
      </c>
      <c r="H108" s="25"/>
      <c r="I108" s="25">
        <f t="shared" si="3"/>
        <v>0</v>
      </c>
    </row>
    <row r="109" spans="2:9" x14ac:dyDescent="0.4">
      <c r="B109" s="23"/>
      <c r="C109" s="23"/>
      <c r="D109" s="24" t="s">
        <v>107</v>
      </c>
      <c r="E109" s="25">
        <v>2635450</v>
      </c>
      <c r="F109" s="25">
        <v>333764</v>
      </c>
      <c r="G109" s="25">
        <f t="shared" si="2"/>
        <v>2969214</v>
      </c>
      <c r="H109" s="25"/>
      <c r="I109" s="25">
        <f t="shared" si="3"/>
        <v>2969214</v>
      </c>
    </row>
    <row r="110" spans="2:9" x14ac:dyDescent="0.4">
      <c r="B110" s="23"/>
      <c r="C110" s="23"/>
      <c r="D110" s="24" t="s">
        <v>108</v>
      </c>
      <c r="E110" s="25"/>
      <c r="F110" s="25"/>
      <c r="G110" s="25">
        <f t="shared" si="2"/>
        <v>0</v>
      </c>
      <c r="H110" s="25"/>
      <c r="I110" s="25">
        <f t="shared" si="3"/>
        <v>0</v>
      </c>
    </row>
    <row r="111" spans="2:9" x14ac:dyDescent="0.4">
      <c r="B111" s="23"/>
      <c r="C111" s="23"/>
      <c r="D111" s="24" t="s">
        <v>109</v>
      </c>
      <c r="E111" s="25">
        <v>750448</v>
      </c>
      <c r="F111" s="25">
        <v>185053</v>
      </c>
      <c r="G111" s="25">
        <f t="shared" si="2"/>
        <v>935501</v>
      </c>
      <c r="H111" s="25"/>
      <c r="I111" s="25">
        <f t="shared" si="3"/>
        <v>935501</v>
      </c>
    </row>
    <row r="112" spans="2:9" x14ac:dyDescent="0.4">
      <c r="B112" s="23"/>
      <c r="C112" s="23"/>
      <c r="D112" s="24" t="s">
        <v>110</v>
      </c>
      <c r="E112" s="25">
        <v>601817</v>
      </c>
      <c r="F112" s="25">
        <v>28002</v>
      </c>
      <c r="G112" s="25">
        <f t="shared" si="2"/>
        <v>629819</v>
      </c>
      <c r="H112" s="25"/>
      <c r="I112" s="25">
        <f t="shared" si="3"/>
        <v>629819</v>
      </c>
    </row>
    <row r="113" spans="2:9" x14ac:dyDescent="0.4">
      <c r="B113" s="23"/>
      <c r="C113" s="23"/>
      <c r="D113" s="24" t="s">
        <v>111</v>
      </c>
      <c r="E113" s="25">
        <v>4072</v>
      </c>
      <c r="F113" s="25"/>
      <c r="G113" s="25">
        <f t="shared" si="2"/>
        <v>4072</v>
      </c>
      <c r="H113" s="25"/>
      <c r="I113" s="25">
        <f t="shared" si="3"/>
        <v>4072</v>
      </c>
    </row>
    <row r="114" spans="2:9" x14ac:dyDescent="0.4">
      <c r="B114" s="23"/>
      <c r="C114" s="23"/>
      <c r="D114" s="24" t="s">
        <v>112</v>
      </c>
      <c r="E114" s="25">
        <v>30987</v>
      </c>
      <c r="F114" s="25"/>
      <c r="G114" s="25">
        <f t="shared" si="2"/>
        <v>30987</v>
      </c>
      <c r="H114" s="25"/>
      <c r="I114" s="25">
        <f t="shared" si="3"/>
        <v>30987</v>
      </c>
    </row>
    <row r="115" spans="2:9" x14ac:dyDescent="0.4">
      <c r="B115" s="23"/>
      <c r="C115" s="23"/>
      <c r="D115" s="24" t="s">
        <v>113</v>
      </c>
      <c r="E115" s="25">
        <v>20479441</v>
      </c>
      <c r="F115" s="25">
        <v>3614487</v>
      </c>
      <c r="G115" s="25">
        <f t="shared" si="2"/>
        <v>24093928</v>
      </c>
      <c r="H115" s="25"/>
      <c r="I115" s="25">
        <f t="shared" si="3"/>
        <v>24093928</v>
      </c>
    </row>
    <row r="116" spans="2:9" x14ac:dyDescent="0.4">
      <c r="B116" s="23"/>
      <c r="C116" s="23"/>
      <c r="D116" s="24" t="s">
        <v>114</v>
      </c>
      <c r="E116" s="25"/>
      <c r="F116" s="25"/>
      <c r="G116" s="25">
        <f t="shared" si="2"/>
        <v>0</v>
      </c>
      <c r="H116" s="25"/>
      <c r="I116" s="25">
        <f t="shared" si="3"/>
        <v>0</v>
      </c>
    </row>
    <row r="117" spans="2:9" x14ac:dyDescent="0.4">
      <c r="B117" s="23"/>
      <c r="C117" s="23"/>
      <c r="D117" s="24" t="s">
        <v>115</v>
      </c>
      <c r="E117" s="25">
        <v>2860439</v>
      </c>
      <c r="F117" s="25">
        <v>502444</v>
      </c>
      <c r="G117" s="25">
        <f t="shared" si="2"/>
        <v>3362883</v>
      </c>
      <c r="H117" s="25"/>
      <c r="I117" s="25">
        <f t="shared" si="3"/>
        <v>3362883</v>
      </c>
    </row>
    <row r="118" spans="2:9" x14ac:dyDescent="0.4">
      <c r="B118" s="23"/>
      <c r="C118" s="23"/>
      <c r="D118" s="24" t="s">
        <v>116</v>
      </c>
      <c r="E118" s="25">
        <v>1014737</v>
      </c>
      <c r="F118" s="25">
        <v>179071</v>
      </c>
      <c r="G118" s="25">
        <f t="shared" si="2"/>
        <v>1193808</v>
      </c>
      <c r="H118" s="25"/>
      <c r="I118" s="25">
        <f t="shared" si="3"/>
        <v>1193808</v>
      </c>
    </row>
    <row r="119" spans="2:9" x14ac:dyDescent="0.4">
      <c r="B119" s="23"/>
      <c r="C119" s="23"/>
      <c r="D119" s="24" t="s">
        <v>117</v>
      </c>
      <c r="E119" s="25">
        <v>324838</v>
      </c>
      <c r="F119" s="25">
        <v>57324</v>
      </c>
      <c r="G119" s="25">
        <f t="shared" si="2"/>
        <v>382162</v>
      </c>
      <c r="H119" s="25"/>
      <c r="I119" s="25">
        <f t="shared" si="3"/>
        <v>382162</v>
      </c>
    </row>
    <row r="120" spans="2:9" x14ac:dyDescent="0.4">
      <c r="B120" s="23"/>
      <c r="C120" s="23"/>
      <c r="D120" s="24" t="s">
        <v>118</v>
      </c>
      <c r="E120" s="25">
        <v>633351</v>
      </c>
      <c r="F120" s="25"/>
      <c r="G120" s="25">
        <f t="shared" si="2"/>
        <v>633351</v>
      </c>
      <c r="H120" s="25"/>
      <c r="I120" s="25">
        <f t="shared" si="3"/>
        <v>633351</v>
      </c>
    </row>
    <row r="121" spans="2:9" x14ac:dyDescent="0.4">
      <c r="B121" s="23"/>
      <c r="C121" s="23"/>
      <c r="D121" s="24" t="s">
        <v>119</v>
      </c>
      <c r="E121" s="25"/>
      <c r="F121" s="25"/>
      <c r="G121" s="25">
        <f t="shared" si="2"/>
        <v>0</v>
      </c>
      <c r="H121" s="25"/>
      <c r="I121" s="25">
        <f t="shared" si="3"/>
        <v>0</v>
      </c>
    </row>
    <row r="122" spans="2:9" x14ac:dyDescent="0.4">
      <c r="B122" s="23"/>
      <c r="C122" s="23"/>
      <c r="D122" s="24" t="s">
        <v>120</v>
      </c>
      <c r="E122" s="25">
        <v>25521</v>
      </c>
      <c r="F122" s="25">
        <v>4503</v>
      </c>
      <c r="G122" s="25">
        <f t="shared" si="2"/>
        <v>30024</v>
      </c>
      <c r="H122" s="25"/>
      <c r="I122" s="25">
        <f t="shared" si="3"/>
        <v>30024</v>
      </c>
    </row>
    <row r="123" spans="2:9" x14ac:dyDescent="0.4">
      <c r="B123" s="23"/>
      <c r="C123" s="23"/>
      <c r="D123" s="24" t="s">
        <v>121</v>
      </c>
      <c r="E123" s="25">
        <f>+E124+E125+E126+E127+E128+E129+E130+E131+E132+E133+E134+E135+E136+E137+E138+E139+E140+E141+E142+E143</f>
        <v>44277281</v>
      </c>
      <c r="F123" s="25">
        <f>+F124+F125+F126+F127+F128+F129+F130+F131+F132+F133+F134+F135+F136+F137+F138+F139+F140+F141+F142+F143</f>
        <v>6973474</v>
      </c>
      <c r="G123" s="25">
        <f t="shared" si="2"/>
        <v>51250755</v>
      </c>
      <c r="H123" s="25">
        <f>+H124+H125+H126+H127+H128+H129+H130+H131+H132+H133+H134+H135+H136+H137+H138+H139+H140+H141+H142+H143</f>
        <v>0</v>
      </c>
      <c r="I123" s="25">
        <f t="shared" si="3"/>
        <v>51250755</v>
      </c>
    </row>
    <row r="124" spans="2:9" x14ac:dyDescent="0.4">
      <c r="B124" s="23"/>
      <c r="C124" s="23"/>
      <c r="D124" s="24" t="s">
        <v>122</v>
      </c>
      <c r="E124" s="25">
        <v>1642732</v>
      </c>
      <c r="F124" s="25">
        <v>280064</v>
      </c>
      <c r="G124" s="25">
        <f t="shared" si="2"/>
        <v>1922796</v>
      </c>
      <c r="H124" s="25"/>
      <c r="I124" s="25">
        <f t="shared" si="3"/>
        <v>1922796</v>
      </c>
    </row>
    <row r="125" spans="2:9" x14ac:dyDescent="0.4">
      <c r="B125" s="23"/>
      <c r="C125" s="23"/>
      <c r="D125" s="24" t="s">
        <v>123</v>
      </c>
      <c r="E125" s="25">
        <v>45369</v>
      </c>
      <c r="F125" s="25">
        <v>8007</v>
      </c>
      <c r="G125" s="25">
        <f t="shared" si="2"/>
        <v>53376</v>
      </c>
      <c r="H125" s="25"/>
      <c r="I125" s="25">
        <f t="shared" si="3"/>
        <v>53376</v>
      </c>
    </row>
    <row r="126" spans="2:9" x14ac:dyDescent="0.4">
      <c r="B126" s="23"/>
      <c r="C126" s="23"/>
      <c r="D126" s="24" t="s">
        <v>124</v>
      </c>
      <c r="E126" s="25">
        <v>227937</v>
      </c>
      <c r="F126" s="25">
        <v>23856</v>
      </c>
      <c r="G126" s="25">
        <f t="shared" si="2"/>
        <v>251793</v>
      </c>
      <c r="H126" s="25"/>
      <c r="I126" s="25">
        <f t="shared" si="3"/>
        <v>251793</v>
      </c>
    </row>
    <row r="127" spans="2:9" x14ac:dyDescent="0.4">
      <c r="B127" s="23"/>
      <c r="C127" s="23"/>
      <c r="D127" s="24" t="s">
        <v>125</v>
      </c>
      <c r="E127" s="25">
        <v>1145804</v>
      </c>
      <c r="F127" s="25">
        <v>201140</v>
      </c>
      <c r="G127" s="25">
        <f t="shared" si="2"/>
        <v>1346944</v>
      </c>
      <c r="H127" s="25"/>
      <c r="I127" s="25">
        <f t="shared" si="3"/>
        <v>1346944</v>
      </c>
    </row>
    <row r="128" spans="2:9" x14ac:dyDescent="0.4">
      <c r="B128" s="23"/>
      <c r="C128" s="23"/>
      <c r="D128" s="24" t="s">
        <v>126</v>
      </c>
      <c r="E128" s="25">
        <v>1255348</v>
      </c>
      <c r="F128" s="25">
        <v>191254</v>
      </c>
      <c r="G128" s="25">
        <f t="shared" si="2"/>
        <v>1446602</v>
      </c>
      <c r="H128" s="25"/>
      <c r="I128" s="25">
        <f t="shared" si="3"/>
        <v>1446602</v>
      </c>
    </row>
    <row r="129" spans="2:9" x14ac:dyDescent="0.4">
      <c r="B129" s="23"/>
      <c r="C129" s="23"/>
      <c r="D129" s="24" t="s">
        <v>127</v>
      </c>
      <c r="E129" s="25"/>
      <c r="F129" s="25"/>
      <c r="G129" s="25">
        <f t="shared" si="2"/>
        <v>0</v>
      </c>
      <c r="H129" s="25"/>
      <c r="I129" s="25">
        <f t="shared" si="3"/>
        <v>0</v>
      </c>
    </row>
    <row r="130" spans="2:9" x14ac:dyDescent="0.4">
      <c r="B130" s="23"/>
      <c r="C130" s="23"/>
      <c r="D130" s="24" t="s">
        <v>128</v>
      </c>
      <c r="E130" s="25">
        <v>1929820</v>
      </c>
      <c r="F130" s="25">
        <v>340555</v>
      </c>
      <c r="G130" s="25">
        <f t="shared" si="2"/>
        <v>2270375</v>
      </c>
      <c r="H130" s="25"/>
      <c r="I130" s="25">
        <f t="shared" si="3"/>
        <v>2270375</v>
      </c>
    </row>
    <row r="131" spans="2:9" x14ac:dyDescent="0.4">
      <c r="B131" s="23"/>
      <c r="C131" s="23"/>
      <c r="D131" s="24" t="s">
        <v>129</v>
      </c>
      <c r="E131" s="25">
        <v>982148</v>
      </c>
      <c r="F131" s="25">
        <v>140644</v>
      </c>
      <c r="G131" s="25">
        <f t="shared" si="2"/>
        <v>1122792</v>
      </c>
      <c r="H131" s="25"/>
      <c r="I131" s="25">
        <f t="shared" si="3"/>
        <v>1122792</v>
      </c>
    </row>
    <row r="132" spans="2:9" x14ac:dyDescent="0.4">
      <c r="B132" s="23"/>
      <c r="C132" s="23"/>
      <c r="D132" s="24" t="s">
        <v>130</v>
      </c>
      <c r="E132" s="25">
        <v>3278</v>
      </c>
      <c r="F132" s="25"/>
      <c r="G132" s="25">
        <f t="shared" si="2"/>
        <v>3278</v>
      </c>
      <c r="H132" s="25"/>
      <c r="I132" s="25">
        <f t="shared" si="3"/>
        <v>3278</v>
      </c>
    </row>
    <row r="133" spans="2:9" x14ac:dyDescent="0.4">
      <c r="B133" s="23"/>
      <c r="C133" s="23"/>
      <c r="D133" s="24" t="s">
        <v>131</v>
      </c>
      <c r="E133" s="25">
        <v>859053</v>
      </c>
      <c r="F133" s="25">
        <v>151597</v>
      </c>
      <c r="G133" s="25">
        <f t="shared" si="2"/>
        <v>1010650</v>
      </c>
      <c r="H133" s="25"/>
      <c r="I133" s="25">
        <f t="shared" si="3"/>
        <v>1010650</v>
      </c>
    </row>
    <row r="134" spans="2:9" x14ac:dyDescent="0.4">
      <c r="B134" s="23"/>
      <c r="C134" s="23"/>
      <c r="D134" s="24" t="s">
        <v>132</v>
      </c>
      <c r="E134" s="25">
        <v>33160002</v>
      </c>
      <c r="F134" s="25">
        <v>5152587</v>
      </c>
      <c r="G134" s="25">
        <f t="shared" si="2"/>
        <v>38312589</v>
      </c>
      <c r="H134" s="25"/>
      <c r="I134" s="25">
        <f t="shared" si="3"/>
        <v>38312589</v>
      </c>
    </row>
    <row r="135" spans="2:9" x14ac:dyDescent="0.4">
      <c r="B135" s="23"/>
      <c r="C135" s="23"/>
      <c r="D135" s="24" t="s">
        <v>133</v>
      </c>
      <c r="E135" s="25">
        <v>675415</v>
      </c>
      <c r="F135" s="25">
        <v>79389</v>
      </c>
      <c r="G135" s="25">
        <f t="shared" si="2"/>
        <v>754804</v>
      </c>
      <c r="H135" s="25"/>
      <c r="I135" s="25">
        <f t="shared" si="3"/>
        <v>754804</v>
      </c>
    </row>
    <row r="136" spans="2:9" x14ac:dyDescent="0.4">
      <c r="B136" s="23"/>
      <c r="C136" s="23"/>
      <c r="D136" s="24" t="s">
        <v>116</v>
      </c>
      <c r="E136" s="25">
        <v>156188</v>
      </c>
      <c r="F136" s="25">
        <v>27562</v>
      </c>
      <c r="G136" s="25">
        <f t="shared" ref="G136:G199" si="4">+E136+F136</f>
        <v>183750</v>
      </c>
      <c r="H136" s="25"/>
      <c r="I136" s="25">
        <f t="shared" ref="I136:I199" si="5">G136-ABS(H136)</f>
        <v>183750</v>
      </c>
    </row>
    <row r="137" spans="2:9" x14ac:dyDescent="0.4">
      <c r="B137" s="23"/>
      <c r="C137" s="23"/>
      <c r="D137" s="24" t="s">
        <v>117</v>
      </c>
      <c r="E137" s="25">
        <v>242474</v>
      </c>
      <c r="F137" s="25">
        <v>42788</v>
      </c>
      <c r="G137" s="25">
        <f t="shared" si="4"/>
        <v>285262</v>
      </c>
      <c r="H137" s="25"/>
      <c r="I137" s="25">
        <f t="shared" si="5"/>
        <v>285262</v>
      </c>
    </row>
    <row r="138" spans="2:9" x14ac:dyDescent="0.4">
      <c r="B138" s="23"/>
      <c r="C138" s="23"/>
      <c r="D138" s="24" t="s">
        <v>134</v>
      </c>
      <c r="E138" s="25">
        <v>692255</v>
      </c>
      <c r="F138" s="25">
        <v>166557</v>
      </c>
      <c r="G138" s="25">
        <f t="shared" si="4"/>
        <v>858812</v>
      </c>
      <c r="H138" s="25"/>
      <c r="I138" s="25">
        <f t="shared" si="5"/>
        <v>858812</v>
      </c>
    </row>
    <row r="139" spans="2:9" x14ac:dyDescent="0.4">
      <c r="B139" s="23"/>
      <c r="C139" s="23"/>
      <c r="D139" s="24" t="s">
        <v>135</v>
      </c>
      <c r="E139" s="25">
        <v>263646</v>
      </c>
      <c r="F139" s="25">
        <v>44515</v>
      </c>
      <c r="G139" s="25">
        <f t="shared" si="4"/>
        <v>308161</v>
      </c>
      <c r="H139" s="25"/>
      <c r="I139" s="25">
        <f t="shared" si="5"/>
        <v>308161</v>
      </c>
    </row>
    <row r="140" spans="2:9" x14ac:dyDescent="0.4">
      <c r="B140" s="23"/>
      <c r="C140" s="23"/>
      <c r="D140" s="24" t="s">
        <v>136</v>
      </c>
      <c r="E140" s="25">
        <v>391497</v>
      </c>
      <c r="F140" s="25">
        <v>69082</v>
      </c>
      <c r="G140" s="25">
        <f t="shared" si="4"/>
        <v>460579</v>
      </c>
      <c r="H140" s="25"/>
      <c r="I140" s="25">
        <f t="shared" si="5"/>
        <v>460579</v>
      </c>
    </row>
    <row r="141" spans="2:9" x14ac:dyDescent="0.4">
      <c r="B141" s="23"/>
      <c r="C141" s="23"/>
      <c r="D141" s="24" t="s">
        <v>137</v>
      </c>
      <c r="E141" s="25">
        <v>165038</v>
      </c>
      <c r="F141" s="25">
        <v>8007</v>
      </c>
      <c r="G141" s="25">
        <f t="shared" si="4"/>
        <v>173045</v>
      </c>
      <c r="H141" s="25"/>
      <c r="I141" s="25">
        <f t="shared" si="5"/>
        <v>173045</v>
      </c>
    </row>
    <row r="142" spans="2:9" x14ac:dyDescent="0.4">
      <c r="B142" s="23"/>
      <c r="C142" s="23"/>
      <c r="D142" s="24" t="s">
        <v>138</v>
      </c>
      <c r="E142" s="25">
        <v>238662</v>
      </c>
      <c r="F142" s="25">
        <v>12584</v>
      </c>
      <c r="G142" s="25">
        <f t="shared" si="4"/>
        <v>251246</v>
      </c>
      <c r="H142" s="25"/>
      <c r="I142" s="25">
        <f t="shared" si="5"/>
        <v>251246</v>
      </c>
    </row>
    <row r="143" spans="2:9" x14ac:dyDescent="0.4">
      <c r="B143" s="23"/>
      <c r="C143" s="23"/>
      <c r="D143" s="24" t="s">
        <v>120</v>
      </c>
      <c r="E143" s="25">
        <f>+E144</f>
        <v>200615</v>
      </c>
      <c r="F143" s="25">
        <f>+F144</f>
        <v>33286</v>
      </c>
      <c r="G143" s="25">
        <f t="shared" si="4"/>
        <v>233901</v>
      </c>
      <c r="H143" s="25">
        <f>+H144</f>
        <v>0</v>
      </c>
      <c r="I143" s="25">
        <f t="shared" si="5"/>
        <v>233901</v>
      </c>
    </row>
    <row r="144" spans="2:9" x14ac:dyDescent="0.4">
      <c r="B144" s="23"/>
      <c r="C144" s="23"/>
      <c r="D144" s="24" t="s">
        <v>139</v>
      </c>
      <c r="E144" s="25">
        <v>200615</v>
      </c>
      <c r="F144" s="25">
        <v>33286</v>
      </c>
      <c r="G144" s="25">
        <f t="shared" si="4"/>
        <v>233901</v>
      </c>
      <c r="H144" s="25"/>
      <c r="I144" s="25">
        <f t="shared" si="5"/>
        <v>233901</v>
      </c>
    </row>
    <row r="145" spans="2:9" x14ac:dyDescent="0.4">
      <c r="B145" s="23"/>
      <c r="C145" s="23"/>
      <c r="D145" s="24" t="s">
        <v>140</v>
      </c>
      <c r="E145" s="25"/>
      <c r="F145" s="25"/>
      <c r="G145" s="25">
        <f t="shared" si="4"/>
        <v>0</v>
      </c>
      <c r="H145" s="25"/>
      <c r="I145" s="25">
        <f t="shared" si="5"/>
        <v>0</v>
      </c>
    </row>
    <row r="146" spans="2:9" x14ac:dyDescent="0.4">
      <c r="B146" s="23"/>
      <c r="C146" s="23"/>
      <c r="D146" s="24" t="s">
        <v>141</v>
      </c>
      <c r="E146" s="25">
        <v>4773488</v>
      </c>
      <c r="F146" s="25">
        <v>842381</v>
      </c>
      <c r="G146" s="25">
        <f t="shared" si="4"/>
        <v>5615869</v>
      </c>
      <c r="H146" s="25"/>
      <c r="I146" s="25">
        <f t="shared" si="5"/>
        <v>5615869</v>
      </c>
    </row>
    <row r="147" spans="2:9" x14ac:dyDescent="0.4">
      <c r="B147" s="23"/>
      <c r="C147" s="23"/>
      <c r="D147" s="24" t="s">
        <v>142</v>
      </c>
      <c r="E147" s="25">
        <f>+E148+E149+E151+E152</f>
        <v>1483105</v>
      </c>
      <c r="F147" s="25">
        <f>+F148+F149+F151+F152</f>
        <v>197346</v>
      </c>
      <c r="G147" s="25">
        <f t="shared" si="4"/>
        <v>1680451</v>
      </c>
      <c r="H147" s="25">
        <f>+H148+H149+H151+H152</f>
        <v>0</v>
      </c>
      <c r="I147" s="25">
        <f t="shared" si="5"/>
        <v>1680451</v>
      </c>
    </row>
    <row r="148" spans="2:9" x14ac:dyDescent="0.4">
      <c r="B148" s="23"/>
      <c r="C148" s="23"/>
      <c r="D148" s="24" t="s">
        <v>143</v>
      </c>
      <c r="E148" s="25">
        <v>1118291</v>
      </c>
      <c r="F148" s="25">
        <v>197346</v>
      </c>
      <c r="G148" s="25">
        <f t="shared" si="4"/>
        <v>1315637</v>
      </c>
      <c r="H148" s="25"/>
      <c r="I148" s="25">
        <f t="shared" si="5"/>
        <v>1315637</v>
      </c>
    </row>
    <row r="149" spans="2:9" x14ac:dyDescent="0.4">
      <c r="B149" s="23"/>
      <c r="C149" s="23"/>
      <c r="D149" s="24" t="s">
        <v>120</v>
      </c>
      <c r="E149" s="25">
        <f>+E150</f>
        <v>364814</v>
      </c>
      <c r="F149" s="25">
        <f>+F150</f>
        <v>0</v>
      </c>
      <c r="G149" s="25">
        <f t="shared" si="4"/>
        <v>364814</v>
      </c>
      <c r="H149" s="25">
        <f>+H150</f>
        <v>0</v>
      </c>
      <c r="I149" s="25">
        <f t="shared" si="5"/>
        <v>364814</v>
      </c>
    </row>
    <row r="150" spans="2:9" x14ac:dyDescent="0.4">
      <c r="B150" s="23"/>
      <c r="C150" s="23"/>
      <c r="D150" s="24" t="s">
        <v>139</v>
      </c>
      <c r="E150" s="25">
        <v>364814</v>
      </c>
      <c r="F150" s="25"/>
      <c r="G150" s="25">
        <f t="shared" si="4"/>
        <v>364814</v>
      </c>
      <c r="H150" s="25"/>
      <c r="I150" s="25">
        <f t="shared" si="5"/>
        <v>364814</v>
      </c>
    </row>
    <row r="151" spans="2:9" x14ac:dyDescent="0.4">
      <c r="B151" s="23"/>
      <c r="C151" s="23"/>
      <c r="D151" s="24" t="s">
        <v>144</v>
      </c>
      <c r="E151" s="25"/>
      <c r="F151" s="25"/>
      <c r="G151" s="25">
        <f t="shared" si="4"/>
        <v>0</v>
      </c>
      <c r="H151" s="25"/>
      <c r="I151" s="25">
        <f t="shared" si="5"/>
        <v>0</v>
      </c>
    </row>
    <row r="152" spans="2:9" x14ac:dyDescent="0.4">
      <c r="B152" s="23"/>
      <c r="C152" s="23"/>
      <c r="D152" s="24" t="s">
        <v>145</v>
      </c>
      <c r="E152" s="25"/>
      <c r="F152" s="25"/>
      <c r="G152" s="25">
        <f t="shared" si="4"/>
        <v>0</v>
      </c>
      <c r="H152" s="25"/>
      <c r="I152" s="25">
        <f t="shared" si="5"/>
        <v>0</v>
      </c>
    </row>
    <row r="153" spans="2:9" x14ac:dyDescent="0.4">
      <c r="B153" s="23"/>
      <c r="C153" s="23"/>
      <c r="D153" s="24" t="s">
        <v>146</v>
      </c>
      <c r="E153" s="25">
        <f>+E154+E156+E157</f>
        <v>0</v>
      </c>
      <c r="F153" s="25">
        <f>+F154+F156+F157</f>
        <v>0</v>
      </c>
      <c r="G153" s="25">
        <f t="shared" si="4"/>
        <v>0</v>
      </c>
      <c r="H153" s="25">
        <f>+H154+H156+H157</f>
        <v>0</v>
      </c>
      <c r="I153" s="25">
        <f t="shared" si="5"/>
        <v>0</v>
      </c>
    </row>
    <row r="154" spans="2:9" x14ac:dyDescent="0.4">
      <c r="B154" s="23"/>
      <c r="C154" s="23"/>
      <c r="D154" s="24" t="s">
        <v>147</v>
      </c>
      <c r="E154" s="25">
        <f>+E155</f>
        <v>0</v>
      </c>
      <c r="F154" s="25">
        <f>+F155</f>
        <v>0</v>
      </c>
      <c r="G154" s="25">
        <f t="shared" si="4"/>
        <v>0</v>
      </c>
      <c r="H154" s="25">
        <f>+H155</f>
        <v>0</v>
      </c>
      <c r="I154" s="25">
        <f t="shared" si="5"/>
        <v>0</v>
      </c>
    </row>
    <row r="155" spans="2:9" x14ac:dyDescent="0.4">
      <c r="B155" s="23"/>
      <c r="C155" s="23"/>
      <c r="D155" s="24" t="s">
        <v>148</v>
      </c>
      <c r="E155" s="25"/>
      <c r="F155" s="25"/>
      <c r="G155" s="25">
        <f t="shared" si="4"/>
        <v>0</v>
      </c>
      <c r="H155" s="25"/>
      <c r="I155" s="25">
        <f t="shared" si="5"/>
        <v>0</v>
      </c>
    </row>
    <row r="156" spans="2:9" x14ac:dyDescent="0.4">
      <c r="B156" s="23"/>
      <c r="C156" s="23"/>
      <c r="D156" s="24" t="s">
        <v>149</v>
      </c>
      <c r="E156" s="25"/>
      <c r="F156" s="25"/>
      <c r="G156" s="25">
        <f t="shared" si="4"/>
        <v>0</v>
      </c>
      <c r="H156" s="25"/>
      <c r="I156" s="25">
        <f t="shared" si="5"/>
        <v>0</v>
      </c>
    </row>
    <row r="157" spans="2:9" x14ac:dyDescent="0.4">
      <c r="B157" s="23"/>
      <c r="C157" s="23"/>
      <c r="D157" s="24" t="s">
        <v>150</v>
      </c>
      <c r="E157" s="25"/>
      <c r="F157" s="25"/>
      <c r="G157" s="25">
        <f t="shared" si="4"/>
        <v>0</v>
      </c>
      <c r="H157" s="25"/>
      <c r="I157" s="25">
        <f t="shared" si="5"/>
        <v>0</v>
      </c>
    </row>
    <row r="158" spans="2:9" x14ac:dyDescent="0.4">
      <c r="B158" s="23"/>
      <c r="C158" s="26"/>
      <c r="D158" s="27" t="s">
        <v>151</v>
      </c>
      <c r="E158" s="28">
        <f>+E79+E105+E123+E145+E146+E147+E153</f>
        <v>429437477</v>
      </c>
      <c r="F158" s="28">
        <f>+F79+F105+F123+F145+F146+F147+F153</f>
        <v>57594925</v>
      </c>
      <c r="G158" s="28">
        <f t="shared" si="4"/>
        <v>487032402</v>
      </c>
      <c r="H158" s="28">
        <f>+H79+H105+H123+H145+H146+H147+H153</f>
        <v>0</v>
      </c>
      <c r="I158" s="28">
        <f t="shared" si="5"/>
        <v>487032402</v>
      </c>
    </row>
    <row r="159" spans="2:9" x14ac:dyDescent="0.4">
      <c r="B159" s="26"/>
      <c r="C159" s="29" t="s">
        <v>152</v>
      </c>
      <c r="D159" s="30"/>
      <c r="E159" s="31">
        <f xml:space="preserve"> +E78 - E158</f>
        <v>13308416</v>
      </c>
      <c r="F159" s="31">
        <f xml:space="preserve"> +F78 - F158</f>
        <v>-9782939</v>
      </c>
      <c r="G159" s="31">
        <f t="shared" si="4"/>
        <v>3525477</v>
      </c>
      <c r="H159" s="31">
        <f xml:space="preserve"> +H78 - H158</f>
        <v>0</v>
      </c>
      <c r="I159" s="31">
        <f>I78-I158</f>
        <v>3525477</v>
      </c>
    </row>
    <row r="160" spans="2:9" x14ac:dyDescent="0.4">
      <c r="B160" s="20" t="s">
        <v>153</v>
      </c>
      <c r="C160" s="20" t="s">
        <v>15</v>
      </c>
      <c r="D160" s="24" t="s">
        <v>154</v>
      </c>
      <c r="E160" s="25">
        <f>+E161+E162</f>
        <v>0</v>
      </c>
      <c r="F160" s="25">
        <f>+F161+F162</f>
        <v>0</v>
      </c>
      <c r="G160" s="25">
        <f t="shared" si="4"/>
        <v>0</v>
      </c>
      <c r="H160" s="25">
        <f>+H161+H162</f>
        <v>0</v>
      </c>
      <c r="I160" s="25">
        <f t="shared" si="5"/>
        <v>0</v>
      </c>
    </row>
    <row r="161" spans="2:9" x14ac:dyDescent="0.4">
      <c r="B161" s="23"/>
      <c r="C161" s="23"/>
      <c r="D161" s="24" t="s">
        <v>155</v>
      </c>
      <c r="E161" s="25"/>
      <c r="F161" s="25"/>
      <c r="G161" s="25">
        <f t="shared" si="4"/>
        <v>0</v>
      </c>
      <c r="H161" s="25"/>
      <c r="I161" s="25">
        <f t="shared" si="5"/>
        <v>0</v>
      </c>
    </row>
    <row r="162" spans="2:9" x14ac:dyDescent="0.4">
      <c r="B162" s="23"/>
      <c r="C162" s="23"/>
      <c r="D162" s="24" t="s">
        <v>156</v>
      </c>
      <c r="E162" s="25"/>
      <c r="F162" s="25"/>
      <c r="G162" s="25">
        <f t="shared" si="4"/>
        <v>0</v>
      </c>
      <c r="H162" s="25"/>
      <c r="I162" s="25">
        <f t="shared" si="5"/>
        <v>0</v>
      </c>
    </row>
    <row r="163" spans="2:9" x14ac:dyDescent="0.4">
      <c r="B163" s="23"/>
      <c r="C163" s="23"/>
      <c r="D163" s="24" t="s">
        <v>157</v>
      </c>
      <c r="E163" s="25">
        <f>+E164+E165</f>
        <v>0</v>
      </c>
      <c r="F163" s="25">
        <f>+F164+F165</f>
        <v>0</v>
      </c>
      <c r="G163" s="25">
        <f t="shared" si="4"/>
        <v>0</v>
      </c>
      <c r="H163" s="25">
        <f>+H164+H165</f>
        <v>0</v>
      </c>
      <c r="I163" s="25">
        <f t="shared" si="5"/>
        <v>0</v>
      </c>
    </row>
    <row r="164" spans="2:9" x14ac:dyDescent="0.4">
      <c r="B164" s="23"/>
      <c r="C164" s="23"/>
      <c r="D164" s="24" t="s">
        <v>158</v>
      </c>
      <c r="E164" s="25"/>
      <c r="F164" s="25"/>
      <c r="G164" s="25">
        <f t="shared" si="4"/>
        <v>0</v>
      </c>
      <c r="H164" s="25"/>
      <c r="I164" s="25">
        <f t="shared" si="5"/>
        <v>0</v>
      </c>
    </row>
    <row r="165" spans="2:9" x14ac:dyDescent="0.4">
      <c r="B165" s="23"/>
      <c r="C165" s="23"/>
      <c r="D165" s="24" t="s">
        <v>159</v>
      </c>
      <c r="E165" s="25"/>
      <c r="F165" s="25"/>
      <c r="G165" s="25">
        <f t="shared" si="4"/>
        <v>0</v>
      </c>
      <c r="H165" s="25"/>
      <c r="I165" s="25">
        <f t="shared" si="5"/>
        <v>0</v>
      </c>
    </row>
    <row r="166" spans="2:9" x14ac:dyDescent="0.4">
      <c r="B166" s="23"/>
      <c r="C166" s="23"/>
      <c r="D166" s="24" t="s">
        <v>160</v>
      </c>
      <c r="E166" s="25"/>
      <c r="F166" s="25"/>
      <c r="G166" s="25">
        <f t="shared" si="4"/>
        <v>0</v>
      </c>
      <c r="H166" s="25"/>
      <c r="I166" s="25">
        <f t="shared" si="5"/>
        <v>0</v>
      </c>
    </row>
    <row r="167" spans="2:9" x14ac:dyDescent="0.4">
      <c r="B167" s="23"/>
      <c r="C167" s="23"/>
      <c r="D167" s="24" t="s">
        <v>161</v>
      </c>
      <c r="E167" s="25"/>
      <c r="F167" s="25"/>
      <c r="G167" s="25">
        <f t="shared" si="4"/>
        <v>0</v>
      </c>
      <c r="H167" s="25"/>
      <c r="I167" s="25">
        <f t="shared" si="5"/>
        <v>0</v>
      </c>
    </row>
    <row r="168" spans="2:9" x14ac:dyDescent="0.4">
      <c r="B168" s="23"/>
      <c r="C168" s="23"/>
      <c r="D168" s="24" t="s">
        <v>162</v>
      </c>
      <c r="E168" s="25">
        <f>+E169+E170+E171+E172</f>
        <v>0</v>
      </c>
      <c r="F168" s="25">
        <f>+F169+F170+F171+F172</f>
        <v>0</v>
      </c>
      <c r="G168" s="25">
        <f t="shared" si="4"/>
        <v>0</v>
      </c>
      <c r="H168" s="25">
        <f>+H169+H170+H171+H172</f>
        <v>0</v>
      </c>
      <c r="I168" s="25">
        <f t="shared" si="5"/>
        <v>0</v>
      </c>
    </row>
    <row r="169" spans="2:9" x14ac:dyDescent="0.4">
      <c r="B169" s="23"/>
      <c r="C169" s="23"/>
      <c r="D169" s="24" t="s">
        <v>163</v>
      </c>
      <c r="E169" s="25"/>
      <c r="F169" s="25"/>
      <c r="G169" s="25">
        <f t="shared" si="4"/>
        <v>0</v>
      </c>
      <c r="H169" s="25"/>
      <c r="I169" s="25">
        <f t="shared" si="5"/>
        <v>0</v>
      </c>
    </row>
    <row r="170" spans="2:9" x14ac:dyDescent="0.4">
      <c r="B170" s="23"/>
      <c r="C170" s="23"/>
      <c r="D170" s="24" t="s">
        <v>164</v>
      </c>
      <c r="E170" s="25"/>
      <c r="F170" s="25"/>
      <c r="G170" s="25">
        <f t="shared" si="4"/>
        <v>0</v>
      </c>
      <c r="H170" s="25"/>
      <c r="I170" s="25">
        <f t="shared" si="5"/>
        <v>0</v>
      </c>
    </row>
    <row r="171" spans="2:9" x14ac:dyDescent="0.4">
      <c r="B171" s="23"/>
      <c r="C171" s="23"/>
      <c r="D171" s="24" t="s">
        <v>165</v>
      </c>
      <c r="E171" s="25"/>
      <c r="F171" s="25"/>
      <c r="G171" s="25">
        <f t="shared" si="4"/>
        <v>0</v>
      </c>
      <c r="H171" s="25"/>
      <c r="I171" s="25">
        <f t="shared" si="5"/>
        <v>0</v>
      </c>
    </row>
    <row r="172" spans="2:9" x14ac:dyDescent="0.4">
      <c r="B172" s="23"/>
      <c r="C172" s="23"/>
      <c r="D172" s="24" t="s">
        <v>166</v>
      </c>
      <c r="E172" s="25"/>
      <c r="F172" s="25"/>
      <c r="G172" s="25">
        <f t="shared" si="4"/>
        <v>0</v>
      </c>
      <c r="H172" s="25"/>
      <c r="I172" s="25">
        <f t="shared" si="5"/>
        <v>0</v>
      </c>
    </row>
    <row r="173" spans="2:9" x14ac:dyDescent="0.4">
      <c r="B173" s="23"/>
      <c r="C173" s="23"/>
      <c r="D173" s="24" t="s">
        <v>167</v>
      </c>
      <c r="E173" s="25">
        <f>+E174</f>
        <v>0</v>
      </c>
      <c r="F173" s="25">
        <f>+F174</f>
        <v>0</v>
      </c>
      <c r="G173" s="25">
        <f t="shared" si="4"/>
        <v>0</v>
      </c>
      <c r="H173" s="25">
        <f>+H174</f>
        <v>0</v>
      </c>
      <c r="I173" s="25">
        <f t="shared" si="5"/>
        <v>0</v>
      </c>
    </row>
    <row r="174" spans="2:9" x14ac:dyDescent="0.4">
      <c r="B174" s="23"/>
      <c r="C174" s="23"/>
      <c r="D174" s="24" t="s">
        <v>73</v>
      </c>
      <c r="E174" s="25"/>
      <c r="F174" s="25"/>
      <c r="G174" s="25">
        <f t="shared" si="4"/>
        <v>0</v>
      </c>
      <c r="H174" s="25"/>
      <c r="I174" s="25">
        <f t="shared" si="5"/>
        <v>0</v>
      </c>
    </row>
    <row r="175" spans="2:9" x14ac:dyDescent="0.4">
      <c r="B175" s="23"/>
      <c r="C175" s="26"/>
      <c r="D175" s="27" t="s">
        <v>168</v>
      </c>
      <c r="E175" s="28">
        <f>+E160+E163+E166+E167+E168+E173</f>
        <v>0</v>
      </c>
      <c r="F175" s="28">
        <f>+F160+F163+F166+F167+F168+F173</f>
        <v>0</v>
      </c>
      <c r="G175" s="28">
        <f t="shared" si="4"/>
        <v>0</v>
      </c>
      <c r="H175" s="28">
        <f>+H160+H163+H166+H167+H168+H173</f>
        <v>0</v>
      </c>
      <c r="I175" s="28">
        <f t="shared" si="5"/>
        <v>0</v>
      </c>
    </row>
    <row r="176" spans="2:9" x14ac:dyDescent="0.4">
      <c r="B176" s="23"/>
      <c r="C176" s="20" t="s">
        <v>76</v>
      </c>
      <c r="D176" s="24" t="s">
        <v>169</v>
      </c>
      <c r="E176" s="25">
        <v>21646440</v>
      </c>
      <c r="F176" s="25">
        <v>3819960</v>
      </c>
      <c r="G176" s="25">
        <f t="shared" si="4"/>
        <v>25466400</v>
      </c>
      <c r="H176" s="25"/>
      <c r="I176" s="25">
        <f t="shared" si="5"/>
        <v>25466400</v>
      </c>
    </row>
    <row r="177" spans="2:9" x14ac:dyDescent="0.4">
      <c r="B177" s="23"/>
      <c r="C177" s="23"/>
      <c r="D177" s="24" t="s">
        <v>170</v>
      </c>
      <c r="E177" s="25">
        <f>+E178+E179+E180+E181+E182+E183+E184+E185+E186+E187</f>
        <v>4646652</v>
      </c>
      <c r="F177" s="25">
        <f>+F178+F179+F180+F181+F182+F183+F184+F185+F186+F187</f>
        <v>236798</v>
      </c>
      <c r="G177" s="25">
        <f t="shared" si="4"/>
        <v>4883450</v>
      </c>
      <c r="H177" s="25">
        <f>+H178+H179+H180+H181+H182+H183+H184+H185+H186+H187</f>
        <v>0</v>
      </c>
      <c r="I177" s="25">
        <f t="shared" si="5"/>
        <v>4883450</v>
      </c>
    </row>
    <row r="178" spans="2:9" x14ac:dyDescent="0.4">
      <c r="B178" s="23"/>
      <c r="C178" s="23"/>
      <c r="D178" s="24" t="s">
        <v>171</v>
      </c>
      <c r="E178" s="25"/>
      <c r="F178" s="25"/>
      <c r="G178" s="25">
        <f t="shared" si="4"/>
        <v>0</v>
      </c>
      <c r="H178" s="25"/>
      <c r="I178" s="25">
        <f t="shared" si="5"/>
        <v>0</v>
      </c>
    </row>
    <row r="179" spans="2:9" x14ac:dyDescent="0.4">
      <c r="B179" s="23"/>
      <c r="C179" s="23"/>
      <c r="D179" s="24" t="s">
        <v>172</v>
      </c>
      <c r="E179" s="25"/>
      <c r="F179" s="25"/>
      <c r="G179" s="25">
        <f t="shared" si="4"/>
        <v>0</v>
      </c>
      <c r="H179" s="25"/>
      <c r="I179" s="25">
        <f t="shared" si="5"/>
        <v>0</v>
      </c>
    </row>
    <row r="180" spans="2:9" x14ac:dyDescent="0.4">
      <c r="B180" s="23"/>
      <c r="C180" s="23"/>
      <c r="D180" s="24" t="s">
        <v>173</v>
      </c>
      <c r="E180" s="25"/>
      <c r="F180" s="25"/>
      <c r="G180" s="25">
        <f t="shared" si="4"/>
        <v>0</v>
      </c>
      <c r="H180" s="25"/>
      <c r="I180" s="25">
        <f t="shared" si="5"/>
        <v>0</v>
      </c>
    </row>
    <row r="181" spans="2:9" x14ac:dyDescent="0.4">
      <c r="B181" s="23"/>
      <c r="C181" s="23"/>
      <c r="D181" s="24" t="s">
        <v>174</v>
      </c>
      <c r="E181" s="25"/>
      <c r="F181" s="25"/>
      <c r="G181" s="25">
        <f t="shared" si="4"/>
        <v>0</v>
      </c>
      <c r="H181" s="25"/>
      <c r="I181" s="25">
        <f t="shared" si="5"/>
        <v>0</v>
      </c>
    </row>
    <row r="182" spans="2:9" x14ac:dyDescent="0.4">
      <c r="B182" s="23"/>
      <c r="C182" s="23"/>
      <c r="D182" s="24" t="s">
        <v>175</v>
      </c>
      <c r="E182" s="25"/>
      <c r="F182" s="25"/>
      <c r="G182" s="25">
        <f t="shared" si="4"/>
        <v>0</v>
      </c>
      <c r="H182" s="25"/>
      <c r="I182" s="25">
        <f t="shared" si="5"/>
        <v>0</v>
      </c>
    </row>
    <row r="183" spans="2:9" x14ac:dyDescent="0.4">
      <c r="B183" s="23"/>
      <c r="C183" s="23"/>
      <c r="D183" s="24" t="s">
        <v>176</v>
      </c>
      <c r="E183" s="25">
        <v>3304796</v>
      </c>
      <c r="F183" s="25"/>
      <c r="G183" s="25">
        <f t="shared" si="4"/>
        <v>3304796</v>
      </c>
      <c r="H183" s="25"/>
      <c r="I183" s="25">
        <f t="shared" si="5"/>
        <v>3304796</v>
      </c>
    </row>
    <row r="184" spans="2:9" x14ac:dyDescent="0.4">
      <c r="B184" s="23"/>
      <c r="C184" s="23"/>
      <c r="D184" s="24" t="s">
        <v>177</v>
      </c>
      <c r="E184" s="25"/>
      <c r="F184" s="25"/>
      <c r="G184" s="25">
        <f t="shared" si="4"/>
        <v>0</v>
      </c>
      <c r="H184" s="25"/>
      <c r="I184" s="25">
        <f t="shared" si="5"/>
        <v>0</v>
      </c>
    </row>
    <row r="185" spans="2:9" x14ac:dyDescent="0.4">
      <c r="B185" s="23"/>
      <c r="C185" s="23"/>
      <c r="D185" s="24" t="s">
        <v>178</v>
      </c>
      <c r="E185" s="25"/>
      <c r="F185" s="25"/>
      <c r="G185" s="25">
        <f t="shared" si="4"/>
        <v>0</v>
      </c>
      <c r="H185" s="25"/>
      <c r="I185" s="25">
        <f t="shared" si="5"/>
        <v>0</v>
      </c>
    </row>
    <row r="186" spans="2:9" x14ac:dyDescent="0.4">
      <c r="B186" s="23"/>
      <c r="C186" s="23"/>
      <c r="D186" s="24" t="s">
        <v>179</v>
      </c>
      <c r="E186" s="25"/>
      <c r="F186" s="25"/>
      <c r="G186" s="25">
        <f t="shared" si="4"/>
        <v>0</v>
      </c>
      <c r="H186" s="25"/>
      <c r="I186" s="25">
        <f t="shared" si="5"/>
        <v>0</v>
      </c>
    </row>
    <row r="187" spans="2:9" x14ac:dyDescent="0.4">
      <c r="B187" s="23"/>
      <c r="C187" s="23"/>
      <c r="D187" s="24" t="s">
        <v>180</v>
      </c>
      <c r="E187" s="25">
        <v>1341856</v>
      </c>
      <c r="F187" s="25">
        <v>236798</v>
      </c>
      <c r="G187" s="25">
        <f t="shared" si="4"/>
        <v>1578654</v>
      </c>
      <c r="H187" s="25"/>
      <c r="I187" s="25">
        <f t="shared" si="5"/>
        <v>1578654</v>
      </c>
    </row>
    <row r="188" spans="2:9" x14ac:dyDescent="0.4">
      <c r="B188" s="23"/>
      <c r="C188" s="23"/>
      <c r="D188" s="24" t="s">
        <v>181</v>
      </c>
      <c r="E188" s="25"/>
      <c r="F188" s="25"/>
      <c r="G188" s="25">
        <f t="shared" si="4"/>
        <v>0</v>
      </c>
      <c r="H188" s="25"/>
      <c r="I188" s="25">
        <f t="shared" si="5"/>
        <v>0</v>
      </c>
    </row>
    <row r="189" spans="2:9" x14ac:dyDescent="0.4">
      <c r="B189" s="23"/>
      <c r="C189" s="23"/>
      <c r="D189" s="24" t="s">
        <v>182</v>
      </c>
      <c r="E189" s="25"/>
      <c r="F189" s="25"/>
      <c r="G189" s="25">
        <f t="shared" si="4"/>
        <v>0</v>
      </c>
      <c r="H189" s="25"/>
      <c r="I189" s="25">
        <f t="shared" si="5"/>
        <v>0</v>
      </c>
    </row>
    <row r="190" spans="2:9" x14ac:dyDescent="0.4">
      <c r="B190" s="23"/>
      <c r="C190" s="23"/>
      <c r="D190" s="24" t="s">
        <v>183</v>
      </c>
      <c r="E190" s="25">
        <f>+E191</f>
        <v>0</v>
      </c>
      <c r="F190" s="25">
        <f>+F191</f>
        <v>0</v>
      </c>
      <c r="G190" s="25">
        <f t="shared" si="4"/>
        <v>0</v>
      </c>
      <c r="H190" s="25">
        <f>+H191</f>
        <v>0</v>
      </c>
      <c r="I190" s="25">
        <f t="shared" si="5"/>
        <v>0</v>
      </c>
    </row>
    <row r="191" spans="2:9" x14ac:dyDescent="0.4">
      <c r="B191" s="23"/>
      <c r="C191" s="23"/>
      <c r="D191" s="24" t="s">
        <v>145</v>
      </c>
      <c r="E191" s="25"/>
      <c r="F191" s="25"/>
      <c r="G191" s="25">
        <f t="shared" si="4"/>
        <v>0</v>
      </c>
      <c r="H191" s="25"/>
      <c r="I191" s="25">
        <f t="shared" si="5"/>
        <v>0</v>
      </c>
    </row>
    <row r="192" spans="2:9" x14ac:dyDescent="0.4">
      <c r="B192" s="23"/>
      <c r="C192" s="26"/>
      <c r="D192" s="27" t="s">
        <v>184</v>
      </c>
      <c r="E192" s="28">
        <f>+E176+E177+E188+E189+E190</f>
        <v>26293092</v>
      </c>
      <c r="F192" s="28">
        <f>+F176+F177+F188+F189+F190</f>
        <v>4056758</v>
      </c>
      <c r="G192" s="28">
        <f t="shared" si="4"/>
        <v>30349850</v>
      </c>
      <c r="H192" s="28">
        <f>+H176+H177+H188+H189+H190</f>
        <v>0</v>
      </c>
      <c r="I192" s="28">
        <f t="shared" si="5"/>
        <v>30349850</v>
      </c>
    </row>
    <row r="193" spans="2:9" x14ac:dyDescent="0.4">
      <c r="B193" s="26"/>
      <c r="C193" s="32" t="s">
        <v>185</v>
      </c>
      <c r="D193" s="30"/>
      <c r="E193" s="31">
        <f xml:space="preserve"> +E175 - E192</f>
        <v>-26293092</v>
      </c>
      <c r="F193" s="31">
        <f xml:space="preserve"> +F175 - F192</f>
        <v>-4056758</v>
      </c>
      <c r="G193" s="31">
        <f t="shared" si="4"/>
        <v>-30349850</v>
      </c>
      <c r="H193" s="31">
        <f xml:space="preserve"> +H175 - H192</f>
        <v>0</v>
      </c>
      <c r="I193" s="31">
        <f>I175-I192</f>
        <v>-30349850</v>
      </c>
    </row>
    <row r="194" spans="2:9" x14ac:dyDescent="0.4">
      <c r="B194" s="20" t="s">
        <v>186</v>
      </c>
      <c r="C194" s="20" t="s">
        <v>15</v>
      </c>
      <c r="D194" s="24" t="s">
        <v>187</v>
      </c>
      <c r="E194" s="25"/>
      <c r="F194" s="25"/>
      <c r="G194" s="25">
        <f t="shared" si="4"/>
        <v>0</v>
      </c>
      <c r="H194" s="25"/>
      <c r="I194" s="25">
        <f t="shared" si="5"/>
        <v>0</v>
      </c>
    </row>
    <row r="195" spans="2:9" x14ac:dyDescent="0.4">
      <c r="B195" s="23"/>
      <c r="C195" s="23"/>
      <c r="D195" s="24" t="s">
        <v>188</v>
      </c>
      <c r="E195" s="25"/>
      <c r="F195" s="25"/>
      <c r="G195" s="25">
        <f t="shared" si="4"/>
        <v>0</v>
      </c>
      <c r="H195" s="25"/>
      <c r="I195" s="25">
        <f t="shared" si="5"/>
        <v>0</v>
      </c>
    </row>
    <row r="196" spans="2:9" x14ac:dyDescent="0.4">
      <c r="B196" s="23"/>
      <c r="C196" s="23"/>
      <c r="D196" s="24" t="s">
        <v>189</v>
      </c>
      <c r="E196" s="25"/>
      <c r="F196" s="25"/>
      <c r="G196" s="25">
        <f t="shared" si="4"/>
        <v>0</v>
      </c>
      <c r="H196" s="25"/>
      <c r="I196" s="25">
        <f t="shared" si="5"/>
        <v>0</v>
      </c>
    </row>
    <row r="197" spans="2:9" x14ac:dyDescent="0.4">
      <c r="B197" s="23"/>
      <c r="C197" s="23"/>
      <c r="D197" s="24" t="s">
        <v>190</v>
      </c>
      <c r="E197" s="25"/>
      <c r="F197" s="25"/>
      <c r="G197" s="25">
        <f t="shared" si="4"/>
        <v>0</v>
      </c>
      <c r="H197" s="25"/>
      <c r="I197" s="25">
        <f t="shared" si="5"/>
        <v>0</v>
      </c>
    </row>
    <row r="198" spans="2:9" x14ac:dyDescent="0.4">
      <c r="B198" s="23"/>
      <c r="C198" s="23"/>
      <c r="D198" s="24" t="s">
        <v>191</v>
      </c>
      <c r="E198" s="25"/>
      <c r="F198" s="25"/>
      <c r="G198" s="25">
        <f t="shared" si="4"/>
        <v>0</v>
      </c>
      <c r="H198" s="25"/>
      <c r="I198" s="25">
        <f t="shared" si="5"/>
        <v>0</v>
      </c>
    </row>
    <row r="199" spans="2:9" x14ac:dyDescent="0.4">
      <c r="B199" s="23"/>
      <c r="C199" s="23"/>
      <c r="D199" s="24" t="s">
        <v>192</v>
      </c>
      <c r="E199" s="25"/>
      <c r="F199" s="25"/>
      <c r="G199" s="25">
        <f t="shared" si="4"/>
        <v>0</v>
      </c>
      <c r="H199" s="25"/>
      <c r="I199" s="25">
        <f t="shared" si="5"/>
        <v>0</v>
      </c>
    </row>
    <row r="200" spans="2:9" x14ac:dyDescent="0.4">
      <c r="B200" s="23"/>
      <c r="C200" s="23"/>
      <c r="D200" s="24" t="s">
        <v>193</v>
      </c>
      <c r="E200" s="25"/>
      <c r="F200" s="25"/>
      <c r="G200" s="25">
        <f t="shared" ref="G200:G255" si="6">+E200+F200</f>
        <v>0</v>
      </c>
      <c r="H200" s="25"/>
      <c r="I200" s="25">
        <f t="shared" ref="I200:I254" si="7">G200-ABS(H200)</f>
        <v>0</v>
      </c>
    </row>
    <row r="201" spans="2:9" x14ac:dyDescent="0.4">
      <c r="B201" s="23"/>
      <c r="C201" s="23"/>
      <c r="D201" s="24" t="s">
        <v>194</v>
      </c>
      <c r="E201" s="25">
        <f>+E202+E203+E204+E205+E206+E207</f>
        <v>2855608</v>
      </c>
      <c r="F201" s="25">
        <f>+F202+F203+F204+F205+F206+F207</f>
        <v>0</v>
      </c>
      <c r="G201" s="25">
        <f t="shared" si="6"/>
        <v>2855608</v>
      </c>
      <c r="H201" s="25">
        <f>+H202+H203+H204+H205+H206+H207</f>
        <v>0</v>
      </c>
      <c r="I201" s="25">
        <f t="shared" si="7"/>
        <v>2855608</v>
      </c>
    </row>
    <row r="202" spans="2:9" x14ac:dyDescent="0.4">
      <c r="B202" s="23"/>
      <c r="C202" s="23"/>
      <c r="D202" s="24" t="s">
        <v>195</v>
      </c>
      <c r="E202" s="25">
        <v>2855608</v>
      </c>
      <c r="F202" s="25"/>
      <c r="G202" s="25">
        <f t="shared" si="6"/>
        <v>2855608</v>
      </c>
      <c r="H202" s="25"/>
      <c r="I202" s="25">
        <f t="shared" si="7"/>
        <v>2855608</v>
      </c>
    </row>
    <row r="203" spans="2:9" x14ac:dyDescent="0.4">
      <c r="B203" s="23"/>
      <c r="C203" s="23"/>
      <c r="D203" s="24" t="s">
        <v>196</v>
      </c>
      <c r="E203" s="25"/>
      <c r="F203" s="25"/>
      <c r="G203" s="25">
        <f t="shared" si="6"/>
        <v>0</v>
      </c>
      <c r="H203" s="25"/>
      <c r="I203" s="25">
        <f t="shared" si="7"/>
        <v>0</v>
      </c>
    </row>
    <row r="204" spans="2:9" x14ac:dyDescent="0.4">
      <c r="B204" s="23"/>
      <c r="C204" s="23"/>
      <c r="D204" s="24" t="s">
        <v>197</v>
      </c>
      <c r="E204" s="25"/>
      <c r="F204" s="25"/>
      <c r="G204" s="25">
        <f t="shared" si="6"/>
        <v>0</v>
      </c>
      <c r="H204" s="25"/>
      <c r="I204" s="25">
        <f t="shared" si="7"/>
        <v>0</v>
      </c>
    </row>
    <row r="205" spans="2:9" x14ac:dyDescent="0.4">
      <c r="B205" s="23"/>
      <c r="C205" s="23"/>
      <c r="D205" s="24" t="s">
        <v>198</v>
      </c>
      <c r="E205" s="25"/>
      <c r="F205" s="25"/>
      <c r="G205" s="25">
        <f t="shared" si="6"/>
        <v>0</v>
      </c>
      <c r="H205" s="25"/>
      <c r="I205" s="25">
        <f t="shared" si="7"/>
        <v>0</v>
      </c>
    </row>
    <row r="206" spans="2:9" x14ac:dyDescent="0.4">
      <c r="B206" s="23"/>
      <c r="C206" s="23"/>
      <c r="D206" s="24" t="s">
        <v>199</v>
      </c>
      <c r="E206" s="25"/>
      <c r="F206" s="25"/>
      <c r="G206" s="25">
        <f t="shared" si="6"/>
        <v>0</v>
      </c>
      <c r="H206" s="25"/>
      <c r="I206" s="25">
        <f t="shared" si="7"/>
        <v>0</v>
      </c>
    </row>
    <row r="207" spans="2:9" x14ac:dyDescent="0.4">
      <c r="B207" s="23"/>
      <c r="C207" s="23"/>
      <c r="D207" s="24" t="s">
        <v>200</v>
      </c>
      <c r="E207" s="25"/>
      <c r="F207" s="25"/>
      <c r="G207" s="25">
        <f t="shared" si="6"/>
        <v>0</v>
      </c>
      <c r="H207" s="25"/>
      <c r="I207" s="25">
        <f t="shared" si="7"/>
        <v>0</v>
      </c>
    </row>
    <row r="208" spans="2:9" x14ac:dyDescent="0.4">
      <c r="B208" s="23"/>
      <c r="C208" s="23"/>
      <c r="D208" s="24" t="s">
        <v>201</v>
      </c>
      <c r="E208" s="25"/>
      <c r="F208" s="25"/>
      <c r="G208" s="25">
        <f t="shared" si="6"/>
        <v>0</v>
      </c>
      <c r="H208" s="25"/>
      <c r="I208" s="25">
        <f t="shared" si="7"/>
        <v>0</v>
      </c>
    </row>
    <row r="209" spans="2:9" x14ac:dyDescent="0.4">
      <c r="B209" s="23"/>
      <c r="C209" s="23"/>
      <c r="D209" s="24" t="s">
        <v>202</v>
      </c>
      <c r="E209" s="25"/>
      <c r="F209" s="25"/>
      <c r="G209" s="25">
        <f t="shared" si="6"/>
        <v>0</v>
      </c>
      <c r="H209" s="25"/>
      <c r="I209" s="25">
        <f t="shared" si="7"/>
        <v>0</v>
      </c>
    </row>
    <row r="210" spans="2:9" x14ac:dyDescent="0.4">
      <c r="B210" s="23"/>
      <c r="C210" s="23"/>
      <c r="D210" s="24" t="s">
        <v>203</v>
      </c>
      <c r="E210" s="25"/>
      <c r="F210" s="25"/>
      <c r="G210" s="25">
        <f t="shared" si="6"/>
        <v>0</v>
      </c>
      <c r="H210" s="25"/>
      <c r="I210" s="25">
        <f t="shared" si="7"/>
        <v>0</v>
      </c>
    </row>
    <row r="211" spans="2:9" x14ac:dyDescent="0.4">
      <c r="B211" s="23"/>
      <c r="C211" s="23"/>
      <c r="D211" s="24" t="s">
        <v>204</v>
      </c>
      <c r="E211" s="25"/>
      <c r="F211" s="25"/>
      <c r="G211" s="25">
        <f t="shared" si="6"/>
        <v>0</v>
      </c>
      <c r="H211" s="25"/>
      <c r="I211" s="25">
        <f t="shared" si="7"/>
        <v>0</v>
      </c>
    </row>
    <row r="212" spans="2:9" x14ac:dyDescent="0.4">
      <c r="B212" s="23"/>
      <c r="C212" s="23"/>
      <c r="D212" s="24" t="s">
        <v>205</v>
      </c>
      <c r="E212" s="25"/>
      <c r="F212" s="25"/>
      <c r="G212" s="25">
        <f t="shared" si="6"/>
        <v>0</v>
      </c>
      <c r="H212" s="25"/>
      <c r="I212" s="25">
        <f t="shared" si="7"/>
        <v>0</v>
      </c>
    </row>
    <row r="213" spans="2:9" x14ac:dyDescent="0.4">
      <c r="B213" s="23"/>
      <c r="C213" s="23"/>
      <c r="D213" s="24" t="s">
        <v>206</v>
      </c>
      <c r="E213" s="25"/>
      <c r="F213" s="25"/>
      <c r="G213" s="25">
        <f t="shared" si="6"/>
        <v>0</v>
      </c>
      <c r="H213" s="25"/>
      <c r="I213" s="25">
        <f t="shared" si="7"/>
        <v>0</v>
      </c>
    </row>
    <row r="214" spans="2:9" x14ac:dyDescent="0.4">
      <c r="B214" s="23"/>
      <c r="C214" s="23"/>
      <c r="D214" s="24" t="s">
        <v>207</v>
      </c>
      <c r="E214" s="25"/>
      <c r="F214" s="25"/>
      <c r="G214" s="25">
        <f t="shared" si="6"/>
        <v>0</v>
      </c>
      <c r="H214" s="25"/>
      <c r="I214" s="25">
        <f t="shared" si="7"/>
        <v>0</v>
      </c>
    </row>
    <row r="215" spans="2:9" x14ac:dyDescent="0.4">
      <c r="B215" s="23"/>
      <c r="C215" s="23"/>
      <c r="D215" s="24" t="s">
        <v>208</v>
      </c>
      <c r="E215" s="25">
        <v>26300000</v>
      </c>
      <c r="F215" s="25">
        <v>21500000</v>
      </c>
      <c r="G215" s="25">
        <f t="shared" si="6"/>
        <v>47800000</v>
      </c>
      <c r="H215" s="25"/>
      <c r="I215" s="25">
        <f t="shared" si="7"/>
        <v>47800000</v>
      </c>
    </row>
    <row r="216" spans="2:9" x14ac:dyDescent="0.4">
      <c r="B216" s="23"/>
      <c r="C216" s="23"/>
      <c r="D216" s="24" t="s">
        <v>209</v>
      </c>
      <c r="E216" s="25">
        <v>5200000</v>
      </c>
      <c r="F216" s="25"/>
      <c r="G216" s="25">
        <f t="shared" si="6"/>
        <v>5200000</v>
      </c>
      <c r="H216" s="25">
        <v>5200000</v>
      </c>
      <c r="I216" s="25">
        <f t="shared" si="7"/>
        <v>0</v>
      </c>
    </row>
    <row r="217" spans="2:9" x14ac:dyDescent="0.4">
      <c r="B217" s="23"/>
      <c r="C217" s="23"/>
      <c r="D217" s="24" t="s">
        <v>210</v>
      </c>
      <c r="E217" s="25">
        <f>+E218+E219+E220</f>
        <v>0</v>
      </c>
      <c r="F217" s="25">
        <f>+F218+F219+F220</f>
        <v>0</v>
      </c>
      <c r="G217" s="25">
        <f t="shared" si="6"/>
        <v>0</v>
      </c>
      <c r="H217" s="25">
        <f>+H218+H219+H220</f>
        <v>0</v>
      </c>
      <c r="I217" s="25">
        <f t="shared" si="7"/>
        <v>0</v>
      </c>
    </row>
    <row r="218" spans="2:9" x14ac:dyDescent="0.4">
      <c r="B218" s="23"/>
      <c r="C218" s="23"/>
      <c r="D218" s="24" t="s">
        <v>211</v>
      </c>
      <c r="E218" s="25"/>
      <c r="F218" s="25"/>
      <c r="G218" s="25">
        <f t="shared" si="6"/>
        <v>0</v>
      </c>
      <c r="H218" s="25"/>
      <c r="I218" s="25">
        <f t="shared" si="7"/>
        <v>0</v>
      </c>
    </row>
    <row r="219" spans="2:9" x14ac:dyDescent="0.4">
      <c r="B219" s="23"/>
      <c r="C219" s="23"/>
      <c r="D219" s="24" t="s">
        <v>212</v>
      </c>
      <c r="E219" s="25"/>
      <c r="F219" s="25"/>
      <c r="G219" s="25">
        <f t="shared" si="6"/>
        <v>0</v>
      </c>
      <c r="H219" s="25"/>
      <c r="I219" s="25">
        <f t="shared" si="7"/>
        <v>0</v>
      </c>
    </row>
    <row r="220" spans="2:9" x14ac:dyDescent="0.4">
      <c r="B220" s="23"/>
      <c r="C220" s="23"/>
      <c r="D220" s="24" t="s">
        <v>73</v>
      </c>
      <c r="E220" s="25"/>
      <c r="F220" s="25"/>
      <c r="G220" s="25">
        <f t="shared" si="6"/>
        <v>0</v>
      </c>
      <c r="H220" s="25"/>
      <c r="I220" s="25">
        <f t="shared" si="7"/>
        <v>0</v>
      </c>
    </row>
    <row r="221" spans="2:9" x14ac:dyDescent="0.4">
      <c r="B221" s="23"/>
      <c r="C221" s="26"/>
      <c r="D221" s="27" t="s">
        <v>213</v>
      </c>
      <c r="E221" s="28">
        <f>+E194+E195+E196+E197+E198+E199+E200+E201+E208+E209+E210+E211+E212+E213+E214+E215+E216+E217</f>
        <v>34355608</v>
      </c>
      <c r="F221" s="28">
        <f>+F194+F195+F196+F197+F198+F199+F200+F201+F208+F209+F210+F211+F212+F213+F214+F215+F216+F217</f>
        <v>21500000</v>
      </c>
      <c r="G221" s="28">
        <f t="shared" si="6"/>
        <v>55855608</v>
      </c>
      <c r="H221" s="28">
        <f>+H194+H195+H196+H197+H198+H199+H200+H201+H208+H209+H210+H211+H212+H213+H214+H215+H216+H217</f>
        <v>5200000</v>
      </c>
      <c r="I221" s="28">
        <f t="shared" si="7"/>
        <v>50655608</v>
      </c>
    </row>
    <row r="222" spans="2:9" x14ac:dyDescent="0.4">
      <c r="B222" s="23"/>
      <c r="C222" s="20" t="s">
        <v>76</v>
      </c>
      <c r="D222" s="24" t="s">
        <v>214</v>
      </c>
      <c r="E222" s="25"/>
      <c r="F222" s="25"/>
      <c r="G222" s="25">
        <f t="shared" si="6"/>
        <v>0</v>
      </c>
      <c r="H222" s="25"/>
      <c r="I222" s="25">
        <f t="shared" si="7"/>
        <v>0</v>
      </c>
    </row>
    <row r="223" spans="2:9" x14ac:dyDescent="0.4">
      <c r="B223" s="23"/>
      <c r="C223" s="23"/>
      <c r="D223" s="24" t="s">
        <v>215</v>
      </c>
      <c r="E223" s="25"/>
      <c r="F223" s="25"/>
      <c r="G223" s="25">
        <f t="shared" si="6"/>
        <v>0</v>
      </c>
      <c r="H223" s="25"/>
      <c r="I223" s="25">
        <f t="shared" si="7"/>
        <v>0</v>
      </c>
    </row>
    <row r="224" spans="2:9" x14ac:dyDescent="0.4">
      <c r="B224" s="23"/>
      <c r="C224" s="23"/>
      <c r="D224" s="24" t="s">
        <v>216</v>
      </c>
      <c r="E224" s="25"/>
      <c r="F224" s="25"/>
      <c r="G224" s="25">
        <f t="shared" si="6"/>
        <v>0</v>
      </c>
      <c r="H224" s="25"/>
      <c r="I224" s="25">
        <f t="shared" si="7"/>
        <v>0</v>
      </c>
    </row>
    <row r="225" spans="2:9" x14ac:dyDescent="0.4">
      <c r="B225" s="23"/>
      <c r="C225" s="23"/>
      <c r="D225" s="24" t="s">
        <v>217</v>
      </c>
      <c r="E225" s="25">
        <f>+E226</f>
        <v>0</v>
      </c>
      <c r="F225" s="25">
        <f>+F226</f>
        <v>0</v>
      </c>
      <c r="G225" s="25">
        <f t="shared" si="6"/>
        <v>0</v>
      </c>
      <c r="H225" s="25">
        <f>+H226</f>
        <v>0</v>
      </c>
      <c r="I225" s="25">
        <f t="shared" si="7"/>
        <v>0</v>
      </c>
    </row>
    <row r="226" spans="2:9" x14ac:dyDescent="0.4">
      <c r="B226" s="23"/>
      <c r="C226" s="23"/>
      <c r="D226" s="24" t="s">
        <v>218</v>
      </c>
      <c r="E226" s="25"/>
      <c r="F226" s="25"/>
      <c r="G226" s="25">
        <f t="shared" si="6"/>
        <v>0</v>
      </c>
      <c r="H226" s="25"/>
      <c r="I226" s="25">
        <f t="shared" si="7"/>
        <v>0</v>
      </c>
    </row>
    <row r="227" spans="2:9" x14ac:dyDescent="0.4">
      <c r="B227" s="23"/>
      <c r="C227" s="23"/>
      <c r="D227" s="24" t="s">
        <v>219</v>
      </c>
      <c r="E227" s="25"/>
      <c r="F227" s="25"/>
      <c r="G227" s="25">
        <f t="shared" si="6"/>
        <v>0</v>
      </c>
      <c r="H227" s="25"/>
      <c r="I227" s="25">
        <f t="shared" si="7"/>
        <v>0</v>
      </c>
    </row>
    <row r="228" spans="2:9" x14ac:dyDescent="0.4">
      <c r="B228" s="23"/>
      <c r="C228" s="23"/>
      <c r="D228" s="24" t="s">
        <v>220</v>
      </c>
      <c r="E228" s="25"/>
      <c r="F228" s="25"/>
      <c r="G228" s="25">
        <f t="shared" si="6"/>
        <v>0</v>
      </c>
      <c r="H228" s="25"/>
      <c r="I228" s="25">
        <f t="shared" si="7"/>
        <v>0</v>
      </c>
    </row>
    <row r="229" spans="2:9" x14ac:dyDescent="0.4">
      <c r="B229" s="23"/>
      <c r="C229" s="23"/>
      <c r="D229" s="24" t="s">
        <v>221</v>
      </c>
      <c r="E229" s="25">
        <f>+E230+E231+E232+E233+E234+E235</f>
        <v>3470871</v>
      </c>
      <c r="F229" s="25">
        <f>+F230+F231+F232+F233+F234+F235</f>
        <v>612506</v>
      </c>
      <c r="G229" s="25">
        <f t="shared" si="6"/>
        <v>4083377</v>
      </c>
      <c r="H229" s="25">
        <f>+H230+H231+H232+H233+H234+H235</f>
        <v>0</v>
      </c>
      <c r="I229" s="25">
        <f t="shared" si="7"/>
        <v>4083377</v>
      </c>
    </row>
    <row r="230" spans="2:9" x14ac:dyDescent="0.4">
      <c r="B230" s="23"/>
      <c r="C230" s="23"/>
      <c r="D230" s="24" t="s">
        <v>222</v>
      </c>
      <c r="E230" s="25">
        <v>3470871</v>
      </c>
      <c r="F230" s="25">
        <v>612506</v>
      </c>
      <c r="G230" s="25">
        <f t="shared" si="6"/>
        <v>4083377</v>
      </c>
      <c r="H230" s="25"/>
      <c r="I230" s="25">
        <f t="shared" si="7"/>
        <v>4083377</v>
      </c>
    </row>
    <row r="231" spans="2:9" x14ac:dyDescent="0.4">
      <c r="B231" s="23"/>
      <c r="C231" s="23"/>
      <c r="D231" s="24" t="s">
        <v>223</v>
      </c>
      <c r="E231" s="25"/>
      <c r="F231" s="25"/>
      <c r="G231" s="25">
        <f t="shared" si="6"/>
        <v>0</v>
      </c>
      <c r="H231" s="25"/>
      <c r="I231" s="25">
        <f t="shared" si="7"/>
        <v>0</v>
      </c>
    </row>
    <row r="232" spans="2:9" x14ac:dyDescent="0.4">
      <c r="B232" s="23"/>
      <c r="C232" s="23"/>
      <c r="D232" s="24" t="s">
        <v>224</v>
      </c>
      <c r="E232" s="25"/>
      <c r="F232" s="25"/>
      <c r="G232" s="25">
        <f t="shared" si="6"/>
        <v>0</v>
      </c>
      <c r="H232" s="25"/>
      <c r="I232" s="25">
        <f t="shared" si="7"/>
        <v>0</v>
      </c>
    </row>
    <row r="233" spans="2:9" x14ac:dyDescent="0.4">
      <c r="B233" s="23"/>
      <c r="C233" s="23"/>
      <c r="D233" s="24" t="s">
        <v>225</v>
      </c>
      <c r="E233" s="25"/>
      <c r="F233" s="25"/>
      <c r="G233" s="25">
        <f t="shared" si="6"/>
        <v>0</v>
      </c>
      <c r="H233" s="25"/>
      <c r="I233" s="25">
        <f t="shared" si="7"/>
        <v>0</v>
      </c>
    </row>
    <row r="234" spans="2:9" x14ac:dyDescent="0.4">
      <c r="B234" s="23"/>
      <c r="C234" s="23"/>
      <c r="D234" s="24" t="s">
        <v>226</v>
      </c>
      <c r="E234" s="25"/>
      <c r="F234" s="25"/>
      <c r="G234" s="25">
        <f t="shared" si="6"/>
        <v>0</v>
      </c>
      <c r="H234" s="25"/>
      <c r="I234" s="25">
        <f t="shared" si="7"/>
        <v>0</v>
      </c>
    </row>
    <row r="235" spans="2:9" x14ac:dyDescent="0.4">
      <c r="B235" s="23"/>
      <c r="C235" s="23"/>
      <c r="D235" s="24" t="s">
        <v>227</v>
      </c>
      <c r="E235" s="25"/>
      <c r="F235" s="25"/>
      <c r="G235" s="25">
        <f t="shared" si="6"/>
        <v>0</v>
      </c>
      <c r="H235" s="25"/>
      <c r="I235" s="25">
        <f t="shared" si="7"/>
        <v>0</v>
      </c>
    </row>
    <row r="236" spans="2:9" x14ac:dyDescent="0.4">
      <c r="B236" s="23"/>
      <c r="C236" s="23"/>
      <c r="D236" s="24" t="s">
        <v>228</v>
      </c>
      <c r="E236" s="25"/>
      <c r="F236" s="25"/>
      <c r="G236" s="25">
        <f t="shared" si="6"/>
        <v>0</v>
      </c>
      <c r="H236" s="25"/>
      <c r="I236" s="25">
        <f t="shared" si="7"/>
        <v>0</v>
      </c>
    </row>
    <row r="237" spans="2:9" x14ac:dyDescent="0.4">
      <c r="B237" s="23"/>
      <c r="C237" s="23"/>
      <c r="D237" s="24" t="s">
        <v>229</v>
      </c>
      <c r="E237" s="25"/>
      <c r="F237" s="25"/>
      <c r="G237" s="25">
        <f t="shared" si="6"/>
        <v>0</v>
      </c>
      <c r="H237" s="25"/>
      <c r="I237" s="25">
        <f t="shared" si="7"/>
        <v>0</v>
      </c>
    </row>
    <row r="238" spans="2:9" x14ac:dyDescent="0.4">
      <c r="B238" s="23"/>
      <c r="C238" s="23"/>
      <c r="D238" s="24" t="s">
        <v>230</v>
      </c>
      <c r="E238" s="25"/>
      <c r="F238" s="25"/>
      <c r="G238" s="25">
        <f t="shared" si="6"/>
        <v>0</v>
      </c>
      <c r="H238" s="25"/>
      <c r="I238" s="25">
        <f t="shared" si="7"/>
        <v>0</v>
      </c>
    </row>
    <row r="239" spans="2:9" x14ac:dyDescent="0.4">
      <c r="B239" s="23"/>
      <c r="C239" s="23"/>
      <c r="D239" s="24" t="s">
        <v>231</v>
      </c>
      <c r="E239" s="25"/>
      <c r="F239" s="25"/>
      <c r="G239" s="25">
        <f t="shared" si="6"/>
        <v>0</v>
      </c>
      <c r="H239" s="25"/>
      <c r="I239" s="25">
        <f t="shared" si="7"/>
        <v>0</v>
      </c>
    </row>
    <row r="240" spans="2:9" x14ac:dyDescent="0.4">
      <c r="B240" s="23"/>
      <c r="C240" s="23"/>
      <c r="D240" s="33" t="s">
        <v>232</v>
      </c>
      <c r="E240" s="34">
        <v>7000000</v>
      </c>
      <c r="F240" s="34"/>
      <c r="G240" s="34">
        <f t="shared" si="6"/>
        <v>7000000</v>
      </c>
      <c r="H240" s="34"/>
      <c r="I240" s="34">
        <f t="shared" si="7"/>
        <v>7000000</v>
      </c>
    </row>
    <row r="241" spans="2:9" x14ac:dyDescent="0.4">
      <c r="B241" s="23"/>
      <c r="C241" s="23"/>
      <c r="D241" s="33" t="s">
        <v>233</v>
      </c>
      <c r="E241" s="34"/>
      <c r="F241" s="34"/>
      <c r="G241" s="34">
        <f t="shared" si="6"/>
        <v>0</v>
      </c>
      <c r="H241" s="34"/>
      <c r="I241" s="34">
        <f t="shared" si="7"/>
        <v>0</v>
      </c>
    </row>
    <row r="242" spans="2:9" x14ac:dyDescent="0.4">
      <c r="B242" s="23"/>
      <c r="C242" s="23"/>
      <c r="D242" s="33" t="s">
        <v>234</v>
      </c>
      <c r="E242" s="34"/>
      <c r="F242" s="34"/>
      <c r="G242" s="34">
        <f t="shared" si="6"/>
        <v>0</v>
      </c>
      <c r="H242" s="34"/>
      <c r="I242" s="34">
        <f t="shared" si="7"/>
        <v>0</v>
      </c>
    </row>
    <row r="243" spans="2:9" x14ac:dyDescent="0.4">
      <c r="B243" s="23"/>
      <c r="C243" s="23"/>
      <c r="D243" s="33" t="s">
        <v>235</v>
      </c>
      <c r="E243" s="34">
        <v>10024560</v>
      </c>
      <c r="F243" s="34">
        <v>1769040</v>
      </c>
      <c r="G243" s="34">
        <f t="shared" si="6"/>
        <v>11793600</v>
      </c>
      <c r="H243" s="34"/>
      <c r="I243" s="34">
        <f t="shared" si="7"/>
        <v>11793600</v>
      </c>
    </row>
    <row r="244" spans="2:9" x14ac:dyDescent="0.4">
      <c r="B244" s="23"/>
      <c r="C244" s="23"/>
      <c r="D244" s="35" t="s">
        <v>236</v>
      </c>
      <c r="E244" s="34"/>
      <c r="F244" s="34">
        <v>5200000</v>
      </c>
      <c r="G244" s="34">
        <f t="shared" si="6"/>
        <v>5200000</v>
      </c>
      <c r="H244" s="34">
        <v>5200000</v>
      </c>
      <c r="I244" s="34">
        <f t="shared" si="7"/>
        <v>0</v>
      </c>
    </row>
    <row r="245" spans="2:9" x14ac:dyDescent="0.4">
      <c r="B245" s="23"/>
      <c r="C245" s="23"/>
      <c r="D245" s="33" t="s">
        <v>237</v>
      </c>
      <c r="E245" s="34">
        <f>+E246+E247+E248+E249+E250</f>
        <v>506820</v>
      </c>
      <c r="F245" s="34">
        <f>+F246+F247+F248+F249+F250</f>
        <v>74968</v>
      </c>
      <c r="G245" s="34">
        <f t="shared" si="6"/>
        <v>581788</v>
      </c>
      <c r="H245" s="34">
        <f>+H246+H247+H248+H249+H250</f>
        <v>0</v>
      </c>
      <c r="I245" s="34">
        <f t="shared" si="7"/>
        <v>581788</v>
      </c>
    </row>
    <row r="246" spans="2:9" x14ac:dyDescent="0.4">
      <c r="B246" s="23"/>
      <c r="C246" s="23"/>
      <c r="D246" s="33" t="s">
        <v>238</v>
      </c>
      <c r="E246" s="34"/>
      <c r="F246" s="34"/>
      <c r="G246" s="34">
        <f t="shared" si="6"/>
        <v>0</v>
      </c>
      <c r="H246" s="34"/>
      <c r="I246" s="34">
        <f t="shared" si="7"/>
        <v>0</v>
      </c>
    </row>
    <row r="247" spans="2:9" x14ac:dyDescent="0.4">
      <c r="B247" s="23"/>
      <c r="C247" s="23"/>
      <c r="D247" s="33" t="s">
        <v>212</v>
      </c>
      <c r="E247" s="34"/>
      <c r="F247" s="34"/>
      <c r="G247" s="34">
        <f t="shared" si="6"/>
        <v>0</v>
      </c>
      <c r="H247" s="34"/>
      <c r="I247" s="34">
        <f t="shared" si="7"/>
        <v>0</v>
      </c>
    </row>
    <row r="248" spans="2:9" x14ac:dyDescent="0.4">
      <c r="B248" s="23"/>
      <c r="C248" s="23"/>
      <c r="D248" s="33" t="s">
        <v>239</v>
      </c>
      <c r="E248" s="34">
        <v>82000</v>
      </c>
      <c r="F248" s="34"/>
      <c r="G248" s="34">
        <f t="shared" si="6"/>
        <v>82000</v>
      </c>
      <c r="H248" s="34"/>
      <c r="I248" s="34">
        <f t="shared" si="7"/>
        <v>82000</v>
      </c>
    </row>
    <row r="249" spans="2:9" x14ac:dyDescent="0.4">
      <c r="B249" s="23"/>
      <c r="C249" s="23"/>
      <c r="D249" s="33" t="s">
        <v>240</v>
      </c>
      <c r="E249" s="34">
        <v>424820</v>
      </c>
      <c r="F249" s="34">
        <v>74968</v>
      </c>
      <c r="G249" s="34">
        <f t="shared" si="6"/>
        <v>499788</v>
      </c>
      <c r="H249" s="34"/>
      <c r="I249" s="34">
        <f t="shared" si="7"/>
        <v>499788</v>
      </c>
    </row>
    <row r="250" spans="2:9" x14ac:dyDescent="0.4">
      <c r="B250" s="23"/>
      <c r="C250" s="23"/>
      <c r="D250" s="33" t="s">
        <v>145</v>
      </c>
      <c r="E250" s="34"/>
      <c r="F250" s="34"/>
      <c r="G250" s="34">
        <f t="shared" si="6"/>
        <v>0</v>
      </c>
      <c r="H250" s="34"/>
      <c r="I250" s="34">
        <f t="shared" si="7"/>
        <v>0</v>
      </c>
    </row>
    <row r="251" spans="2:9" x14ac:dyDescent="0.4">
      <c r="B251" s="23"/>
      <c r="C251" s="26"/>
      <c r="D251" s="36" t="s">
        <v>241</v>
      </c>
      <c r="E251" s="37">
        <f>+E222+E223+E224+E225+E227+E228+E229+E236+E237+E238+E239+E240+E241+E242+E243+E244+E245</f>
        <v>21002251</v>
      </c>
      <c r="F251" s="37">
        <f>+F222+F223+F224+F225+F227+F228+F229+F236+F237+F238+F239+F240+F241+F242+F243+F244+F245</f>
        <v>7656514</v>
      </c>
      <c r="G251" s="37">
        <f t="shared" si="6"/>
        <v>28658765</v>
      </c>
      <c r="H251" s="37">
        <f>+H222+H223+H224+H225+H227+H228+H229+H236+H237+H238+H239+H240+H241+H242+H243+H244+H245</f>
        <v>5200000</v>
      </c>
      <c r="I251" s="37">
        <f t="shared" si="7"/>
        <v>23458765</v>
      </c>
    </row>
    <row r="252" spans="2:9" x14ac:dyDescent="0.4">
      <c r="B252" s="26"/>
      <c r="C252" s="32" t="s">
        <v>242</v>
      </c>
      <c r="D252" s="30"/>
      <c r="E252" s="31">
        <f xml:space="preserve"> +E221 - E251</f>
        <v>13353357</v>
      </c>
      <c r="F252" s="31">
        <f xml:space="preserve"> +F221 - F251</f>
        <v>13843486</v>
      </c>
      <c r="G252" s="31">
        <f t="shared" si="6"/>
        <v>27196843</v>
      </c>
      <c r="H252" s="31">
        <f xml:space="preserve"> +H221 - H251</f>
        <v>0</v>
      </c>
      <c r="I252" s="31">
        <f>I221-I251</f>
        <v>27196843</v>
      </c>
    </row>
    <row r="253" spans="2:9" x14ac:dyDescent="0.4">
      <c r="B253" s="32" t="s">
        <v>243</v>
      </c>
      <c r="C253" s="29"/>
      <c r="D253" s="30"/>
      <c r="E253" s="31">
        <f xml:space="preserve"> +E159 +E193 +E252</f>
        <v>368681</v>
      </c>
      <c r="F253" s="31">
        <f xml:space="preserve"> +F159 +F193 +F252</f>
        <v>3789</v>
      </c>
      <c r="G253" s="31">
        <f t="shared" si="6"/>
        <v>372470</v>
      </c>
      <c r="H253" s="31">
        <f xml:space="preserve"> +H159 +H193 +H252</f>
        <v>0</v>
      </c>
      <c r="I253" s="31">
        <f>I159+I193+I252</f>
        <v>372470</v>
      </c>
    </row>
    <row r="254" spans="2:9" x14ac:dyDescent="0.4">
      <c r="B254" s="32" t="s">
        <v>244</v>
      </c>
      <c r="C254" s="29"/>
      <c r="D254" s="30"/>
      <c r="E254" s="31">
        <v>167862707</v>
      </c>
      <c r="F254" s="31">
        <v>-127559575</v>
      </c>
      <c r="G254" s="31">
        <f t="shared" si="6"/>
        <v>40303132</v>
      </c>
      <c r="H254" s="31"/>
      <c r="I254" s="31">
        <f t="shared" si="7"/>
        <v>40303132</v>
      </c>
    </row>
    <row r="255" spans="2:9" x14ac:dyDescent="0.4">
      <c r="B255" s="32" t="s">
        <v>245</v>
      </c>
      <c r="C255" s="29"/>
      <c r="D255" s="30"/>
      <c r="E255" s="31">
        <f xml:space="preserve"> +E253 +E254</f>
        <v>168231388</v>
      </c>
      <c r="F255" s="31">
        <f xml:space="preserve"> +F253 +F254</f>
        <v>-127555786</v>
      </c>
      <c r="G255" s="31">
        <f t="shared" si="6"/>
        <v>40675602</v>
      </c>
      <c r="H255" s="31">
        <f xml:space="preserve"> +H253 +H254</f>
        <v>0</v>
      </c>
      <c r="I255" s="31">
        <f>I253+I254</f>
        <v>40675602</v>
      </c>
    </row>
  </sheetData>
  <mergeCells count="16">
    <mergeCell ref="B194:B252"/>
    <mergeCell ref="C194:C221"/>
    <mergeCell ref="C222:C251"/>
    <mergeCell ref="B7:B159"/>
    <mergeCell ref="C7:C78"/>
    <mergeCell ref="C79:C158"/>
    <mergeCell ref="B160:B193"/>
    <mergeCell ref="C160:C175"/>
    <mergeCell ref="C176:C192"/>
    <mergeCell ref="B2:I2"/>
    <mergeCell ref="B3:I3"/>
    <mergeCell ref="B5:D6"/>
    <mergeCell ref="E5:F5"/>
    <mergeCell ref="G5:G6"/>
    <mergeCell ref="H5:H6"/>
    <mergeCell ref="I5:I6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564DB-983C-4B94-9A1D-13D62E349F3B}">
  <sheetPr>
    <pageSetUpPr fitToPage="1"/>
  </sheetPr>
  <dimension ref="B1:I255"/>
  <sheetViews>
    <sheetView showGridLines="0" workbookViewId="0"/>
  </sheetViews>
  <sheetFormatPr defaultRowHeight="18.75" x14ac:dyDescent="0.4"/>
  <cols>
    <col min="1" max="3" width="2.875" customWidth="1"/>
    <col min="4" max="4" width="44.375" customWidth="1"/>
    <col min="5" max="9" width="20.75" customWidth="1"/>
  </cols>
  <sheetData>
    <row r="1" spans="2:9" ht="21" x14ac:dyDescent="0.4">
      <c r="B1" s="1"/>
      <c r="C1" s="1"/>
      <c r="D1" s="1"/>
      <c r="E1" s="1"/>
      <c r="F1" s="1"/>
      <c r="H1" s="2"/>
      <c r="I1" s="3" t="s">
        <v>0</v>
      </c>
    </row>
    <row r="2" spans="2:9" ht="21" x14ac:dyDescent="0.4">
      <c r="B2" s="4" t="s">
        <v>259</v>
      </c>
      <c r="C2" s="4"/>
      <c r="D2" s="4"/>
      <c r="E2" s="4"/>
      <c r="F2" s="4"/>
      <c r="G2" s="4"/>
      <c r="H2" s="4"/>
      <c r="I2" s="4"/>
    </row>
    <row r="3" spans="2:9" ht="21" x14ac:dyDescent="0.4">
      <c r="B3" s="5" t="s">
        <v>2</v>
      </c>
      <c r="C3" s="5"/>
      <c r="D3" s="5"/>
      <c r="E3" s="5"/>
      <c r="F3" s="5"/>
      <c r="G3" s="5"/>
      <c r="H3" s="5"/>
      <c r="I3" s="5"/>
    </row>
    <row r="4" spans="2:9" x14ac:dyDescent="0.4">
      <c r="B4" s="6"/>
      <c r="C4" s="6"/>
      <c r="D4" s="6"/>
      <c r="E4" s="6"/>
      <c r="F4" s="6"/>
      <c r="G4" s="7"/>
      <c r="H4" s="7"/>
      <c r="I4" s="6" t="s">
        <v>3</v>
      </c>
    </row>
    <row r="5" spans="2:9" x14ac:dyDescent="0.4">
      <c r="B5" s="8" t="s">
        <v>4</v>
      </c>
      <c r="C5" s="9"/>
      <c r="D5" s="10"/>
      <c r="E5" s="11" t="s">
        <v>5</v>
      </c>
      <c r="F5" s="12"/>
      <c r="G5" s="13" t="s">
        <v>6</v>
      </c>
      <c r="H5" s="13" t="s">
        <v>7</v>
      </c>
      <c r="I5" s="13" t="s">
        <v>8</v>
      </c>
    </row>
    <row r="6" spans="2:9" ht="114" x14ac:dyDescent="0.4">
      <c r="B6" s="14"/>
      <c r="C6" s="15"/>
      <c r="D6" s="16"/>
      <c r="E6" s="17" t="s">
        <v>260</v>
      </c>
      <c r="F6" s="18" t="s">
        <v>261</v>
      </c>
      <c r="G6" s="19"/>
      <c r="H6" s="19"/>
      <c r="I6" s="19"/>
    </row>
    <row r="7" spans="2:9" x14ac:dyDescent="0.4">
      <c r="B7" s="20" t="s">
        <v>14</v>
      </c>
      <c r="C7" s="20" t="s">
        <v>15</v>
      </c>
      <c r="D7" s="21" t="s">
        <v>16</v>
      </c>
      <c r="E7" s="22">
        <f>+E8+E12+E19+E26+E29+E33+E46+E56</f>
        <v>148365947</v>
      </c>
      <c r="F7" s="22">
        <f>+F8+F12+F19+F26+F29+F33+F46+F56</f>
        <v>5875737</v>
      </c>
      <c r="G7" s="22">
        <f>+E7+F7</f>
        <v>154241684</v>
      </c>
      <c r="H7" s="22">
        <f>+H8+H12+H19+H26+H29+H33+H46+H56</f>
        <v>0</v>
      </c>
      <c r="I7" s="22">
        <f>G7-ABS(H7)</f>
        <v>154241684</v>
      </c>
    </row>
    <row r="8" spans="2:9" x14ac:dyDescent="0.4">
      <c r="B8" s="23"/>
      <c r="C8" s="23"/>
      <c r="D8" s="24" t="s">
        <v>17</v>
      </c>
      <c r="E8" s="25">
        <f>+E9+E10+E11</f>
        <v>121280846</v>
      </c>
      <c r="F8" s="25">
        <f>+F9+F10+F11</f>
        <v>0</v>
      </c>
      <c r="G8" s="25">
        <f t="shared" ref="G8:G71" si="0">+E8+F8</f>
        <v>121280846</v>
      </c>
      <c r="H8" s="25">
        <f>+H9+H10+H11</f>
        <v>0</v>
      </c>
      <c r="I8" s="25">
        <f t="shared" ref="I8:I71" si="1">G8-ABS(H8)</f>
        <v>121280846</v>
      </c>
    </row>
    <row r="9" spans="2:9" x14ac:dyDescent="0.4">
      <c r="B9" s="23"/>
      <c r="C9" s="23"/>
      <c r="D9" s="24" t="s">
        <v>18</v>
      </c>
      <c r="E9" s="25">
        <v>108296400</v>
      </c>
      <c r="F9" s="25"/>
      <c r="G9" s="25">
        <f t="shared" si="0"/>
        <v>108296400</v>
      </c>
      <c r="H9" s="25"/>
      <c r="I9" s="25">
        <f t="shared" si="1"/>
        <v>108296400</v>
      </c>
    </row>
    <row r="10" spans="2:9" x14ac:dyDescent="0.4">
      <c r="B10" s="23"/>
      <c r="C10" s="23"/>
      <c r="D10" s="24" t="s">
        <v>19</v>
      </c>
      <c r="E10" s="25"/>
      <c r="F10" s="25"/>
      <c r="G10" s="25">
        <f t="shared" si="0"/>
        <v>0</v>
      </c>
      <c r="H10" s="25"/>
      <c r="I10" s="25">
        <f t="shared" si="1"/>
        <v>0</v>
      </c>
    </row>
    <row r="11" spans="2:9" x14ac:dyDescent="0.4">
      <c r="B11" s="23"/>
      <c r="C11" s="23"/>
      <c r="D11" s="24" t="s">
        <v>20</v>
      </c>
      <c r="E11" s="25">
        <v>12984446</v>
      </c>
      <c r="F11" s="25"/>
      <c r="G11" s="25">
        <f t="shared" si="0"/>
        <v>12984446</v>
      </c>
      <c r="H11" s="25"/>
      <c r="I11" s="25">
        <f t="shared" si="1"/>
        <v>12984446</v>
      </c>
    </row>
    <row r="12" spans="2:9" x14ac:dyDescent="0.4">
      <c r="B12" s="23"/>
      <c r="C12" s="23"/>
      <c r="D12" s="24" t="s">
        <v>21</v>
      </c>
      <c r="E12" s="25">
        <f>+E13+E14+E15+E16+E17+E18</f>
        <v>0</v>
      </c>
      <c r="F12" s="25">
        <f>+F13+F14+F15+F16+F17+F18</f>
        <v>4087968</v>
      </c>
      <c r="G12" s="25">
        <f t="shared" si="0"/>
        <v>4087968</v>
      </c>
      <c r="H12" s="25">
        <f>+H13+H14+H15+H16+H17+H18</f>
        <v>0</v>
      </c>
      <c r="I12" s="25">
        <f t="shared" si="1"/>
        <v>4087968</v>
      </c>
    </row>
    <row r="13" spans="2:9" x14ac:dyDescent="0.4">
      <c r="B13" s="23"/>
      <c r="C13" s="23"/>
      <c r="D13" s="24" t="s">
        <v>18</v>
      </c>
      <c r="E13" s="25"/>
      <c r="F13" s="25">
        <v>3200336</v>
      </c>
      <c r="G13" s="25">
        <f t="shared" si="0"/>
        <v>3200336</v>
      </c>
      <c r="H13" s="25"/>
      <c r="I13" s="25">
        <f t="shared" si="1"/>
        <v>3200336</v>
      </c>
    </row>
    <row r="14" spans="2:9" x14ac:dyDescent="0.4">
      <c r="B14" s="23"/>
      <c r="C14" s="23"/>
      <c r="D14" s="24" t="s">
        <v>22</v>
      </c>
      <c r="E14" s="25"/>
      <c r="F14" s="25">
        <v>8479</v>
      </c>
      <c r="G14" s="25">
        <f t="shared" si="0"/>
        <v>8479</v>
      </c>
      <c r="H14" s="25"/>
      <c r="I14" s="25">
        <f t="shared" si="1"/>
        <v>8479</v>
      </c>
    </row>
    <row r="15" spans="2:9" x14ac:dyDescent="0.4">
      <c r="B15" s="23"/>
      <c r="C15" s="23"/>
      <c r="D15" s="24" t="s">
        <v>23</v>
      </c>
      <c r="E15" s="25"/>
      <c r="F15" s="25"/>
      <c r="G15" s="25">
        <f t="shared" si="0"/>
        <v>0</v>
      </c>
      <c r="H15" s="25"/>
      <c r="I15" s="25">
        <f t="shared" si="1"/>
        <v>0</v>
      </c>
    </row>
    <row r="16" spans="2:9" x14ac:dyDescent="0.4">
      <c r="B16" s="23"/>
      <c r="C16" s="23"/>
      <c r="D16" s="24" t="s">
        <v>24</v>
      </c>
      <c r="E16" s="25"/>
      <c r="F16" s="25">
        <v>878210</v>
      </c>
      <c r="G16" s="25">
        <f t="shared" si="0"/>
        <v>878210</v>
      </c>
      <c r="H16" s="25"/>
      <c r="I16" s="25">
        <f t="shared" si="1"/>
        <v>878210</v>
      </c>
    </row>
    <row r="17" spans="2:9" x14ac:dyDescent="0.4">
      <c r="B17" s="23"/>
      <c r="C17" s="23"/>
      <c r="D17" s="24" t="s">
        <v>25</v>
      </c>
      <c r="E17" s="25"/>
      <c r="F17" s="25"/>
      <c r="G17" s="25">
        <f t="shared" si="0"/>
        <v>0</v>
      </c>
      <c r="H17" s="25"/>
      <c r="I17" s="25">
        <f t="shared" si="1"/>
        <v>0</v>
      </c>
    </row>
    <row r="18" spans="2:9" x14ac:dyDescent="0.4">
      <c r="B18" s="23"/>
      <c r="C18" s="23"/>
      <c r="D18" s="24" t="s">
        <v>26</v>
      </c>
      <c r="E18" s="25"/>
      <c r="F18" s="25">
        <v>943</v>
      </c>
      <c r="G18" s="25">
        <f t="shared" si="0"/>
        <v>943</v>
      </c>
      <c r="H18" s="25"/>
      <c r="I18" s="25">
        <f t="shared" si="1"/>
        <v>943</v>
      </c>
    </row>
    <row r="19" spans="2:9" x14ac:dyDescent="0.4">
      <c r="B19" s="23"/>
      <c r="C19" s="23"/>
      <c r="D19" s="24" t="s">
        <v>27</v>
      </c>
      <c r="E19" s="25">
        <f>+E20+E21+E22+E23+E24+E25</f>
        <v>0</v>
      </c>
      <c r="F19" s="25">
        <f>+F20+F21+F22+F23+F24+F25</f>
        <v>0</v>
      </c>
      <c r="G19" s="25">
        <f t="shared" si="0"/>
        <v>0</v>
      </c>
      <c r="H19" s="25">
        <f>+H20+H21+H22+H23+H24+H25</f>
        <v>0</v>
      </c>
      <c r="I19" s="25">
        <f t="shared" si="1"/>
        <v>0</v>
      </c>
    </row>
    <row r="20" spans="2:9" x14ac:dyDescent="0.4">
      <c r="B20" s="23"/>
      <c r="C20" s="23"/>
      <c r="D20" s="24" t="s">
        <v>18</v>
      </c>
      <c r="E20" s="25"/>
      <c r="F20" s="25"/>
      <c r="G20" s="25">
        <f t="shared" si="0"/>
        <v>0</v>
      </c>
      <c r="H20" s="25"/>
      <c r="I20" s="25">
        <f t="shared" si="1"/>
        <v>0</v>
      </c>
    </row>
    <row r="21" spans="2:9" x14ac:dyDescent="0.4">
      <c r="B21" s="23"/>
      <c r="C21" s="23"/>
      <c r="D21" s="24" t="s">
        <v>22</v>
      </c>
      <c r="E21" s="25"/>
      <c r="F21" s="25"/>
      <c r="G21" s="25">
        <f t="shared" si="0"/>
        <v>0</v>
      </c>
      <c r="H21" s="25"/>
      <c r="I21" s="25">
        <f t="shared" si="1"/>
        <v>0</v>
      </c>
    </row>
    <row r="22" spans="2:9" x14ac:dyDescent="0.4">
      <c r="B22" s="23"/>
      <c r="C22" s="23"/>
      <c r="D22" s="24" t="s">
        <v>23</v>
      </c>
      <c r="E22" s="25"/>
      <c r="F22" s="25"/>
      <c r="G22" s="25">
        <f t="shared" si="0"/>
        <v>0</v>
      </c>
      <c r="H22" s="25"/>
      <c r="I22" s="25">
        <f t="shared" si="1"/>
        <v>0</v>
      </c>
    </row>
    <row r="23" spans="2:9" x14ac:dyDescent="0.4">
      <c r="B23" s="23"/>
      <c r="C23" s="23"/>
      <c r="D23" s="24" t="s">
        <v>24</v>
      </c>
      <c r="E23" s="25"/>
      <c r="F23" s="25"/>
      <c r="G23" s="25">
        <f t="shared" si="0"/>
        <v>0</v>
      </c>
      <c r="H23" s="25"/>
      <c r="I23" s="25">
        <f t="shared" si="1"/>
        <v>0</v>
      </c>
    </row>
    <row r="24" spans="2:9" x14ac:dyDescent="0.4">
      <c r="B24" s="23"/>
      <c r="C24" s="23"/>
      <c r="D24" s="24" t="s">
        <v>25</v>
      </c>
      <c r="E24" s="25"/>
      <c r="F24" s="25"/>
      <c r="G24" s="25">
        <f t="shared" si="0"/>
        <v>0</v>
      </c>
      <c r="H24" s="25"/>
      <c r="I24" s="25">
        <f t="shared" si="1"/>
        <v>0</v>
      </c>
    </row>
    <row r="25" spans="2:9" x14ac:dyDescent="0.4">
      <c r="B25" s="23"/>
      <c r="C25" s="23"/>
      <c r="D25" s="24" t="s">
        <v>26</v>
      </c>
      <c r="E25" s="25"/>
      <c r="F25" s="25"/>
      <c r="G25" s="25">
        <f t="shared" si="0"/>
        <v>0</v>
      </c>
      <c r="H25" s="25"/>
      <c r="I25" s="25">
        <f t="shared" si="1"/>
        <v>0</v>
      </c>
    </row>
    <row r="26" spans="2:9" x14ac:dyDescent="0.4">
      <c r="B26" s="23"/>
      <c r="C26" s="23"/>
      <c r="D26" s="24" t="s">
        <v>28</v>
      </c>
      <c r="E26" s="25">
        <f>+E27+E28</f>
        <v>0</v>
      </c>
      <c r="F26" s="25">
        <f>+F27+F28</f>
        <v>0</v>
      </c>
      <c r="G26" s="25">
        <f t="shared" si="0"/>
        <v>0</v>
      </c>
      <c r="H26" s="25">
        <f>+H27+H28</f>
        <v>0</v>
      </c>
      <c r="I26" s="25">
        <f t="shared" si="1"/>
        <v>0</v>
      </c>
    </row>
    <row r="27" spans="2:9" x14ac:dyDescent="0.4">
      <c r="B27" s="23"/>
      <c r="C27" s="23"/>
      <c r="D27" s="24" t="s">
        <v>29</v>
      </c>
      <c r="E27" s="25"/>
      <c r="F27" s="25"/>
      <c r="G27" s="25">
        <f t="shared" si="0"/>
        <v>0</v>
      </c>
      <c r="H27" s="25"/>
      <c r="I27" s="25">
        <f t="shared" si="1"/>
        <v>0</v>
      </c>
    </row>
    <row r="28" spans="2:9" x14ac:dyDescent="0.4">
      <c r="B28" s="23"/>
      <c r="C28" s="23"/>
      <c r="D28" s="24" t="s">
        <v>30</v>
      </c>
      <c r="E28" s="25"/>
      <c r="F28" s="25"/>
      <c r="G28" s="25">
        <f t="shared" si="0"/>
        <v>0</v>
      </c>
      <c r="H28" s="25"/>
      <c r="I28" s="25">
        <f t="shared" si="1"/>
        <v>0</v>
      </c>
    </row>
    <row r="29" spans="2:9" x14ac:dyDescent="0.4">
      <c r="B29" s="23"/>
      <c r="C29" s="23"/>
      <c r="D29" s="24" t="s">
        <v>31</v>
      </c>
      <c r="E29" s="25">
        <f>+E30+E31+E32</f>
        <v>0</v>
      </c>
      <c r="F29" s="25">
        <f>+F30+F31+F32</f>
        <v>0</v>
      </c>
      <c r="G29" s="25">
        <f t="shared" si="0"/>
        <v>0</v>
      </c>
      <c r="H29" s="25">
        <f>+H30+H31+H32</f>
        <v>0</v>
      </c>
      <c r="I29" s="25">
        <f t="shared" si="1"/>
        <v>0</v>
      </c>
    </row>
    <row r="30" spans="2:9" x14ac:dyDescent="0.4">
      <c r="B30" s="23"/>
      <c r="C30" s="23"/>
      <c r="D30" s="24" t="s">
        <v>32</v>
      </c>
      <c r="E30" s="25"/>
      <c r="F30" s="25"/>
      <c r="G30" s="25">
        <f t="shared" si="0"/>
        <v>0</v>
      </c>
      <c r="H30" s="25"/>
      <c r="I30" s="25">
        <f t="shared" si="1"/>
        <v>0</v>
      </c>
    </row>
    <row r="31" spans="2:9" x14ac:dyDescent="0.4">
      <c r="B31" s="23"/>
      <c r="C31" s="23"/>
      <c r="D31" s="24" t="s">
        <v>33</v>
      </c>
      <c r="E31" s="25"/>
      <c r="F31" s="25"/>
      <c r="G31" s="25">
        <f t="shared" si="0"/>
        <v>0</v>
      </c>
      <c r="H31" s="25"/>
      <c r="I31" s="25">
        <f t="shared" si="1"/>
        <v>0</v>
      </c>
    </row>
    <row r="32" spans="2:9" x14ac:dyDescent="0.4">
      <c r="B32" s="23"/>
      <c r="C32" s="23"/>
      <c r="D32" s="24" t="s">
        <v>34</v>
      </c>
      <c r="E32" s="25"/>
      <c r="F32" s="25"/>
      <c r="G32" s="25">
        <f t="shared" si="0"/>
        <v>0</v>
      </c>
      <c r="H32" s="25"/>
      <c r="I32" s="25">
        <f t="shared" si="1"/>
        <v>0</v>
      </c>
    </row>
    <row r="33" spans="2:9" x14ac:dyDescent="0.4">
      <c r="B33" s="23"/>
      <c r="C33" s="23"/>
      <c r="D33" s="24" t="s">
        <v>35</v>
      </c>
      <c r="E33" s="25">
        <f>+E34+E35+E36+E37+E38+E39+E40+E41+E42+E43+E44+E45</f>
        <v>24660095</v>
      </c>
      <c r="F33" s="25">
        <f>+F34+F35+F36+F37+F38+F39+F40+F41+F42+F43+F44+F45</f>
        <v>1683769</v>
      </c>
      <c r="G33" s="25">
        <f t="shared" si="0"/>
        <v>26343864</v>
      </c>
      <c r="H33" s="25">
        <f>+H34+H35+H36+H37+H38+H39+H40+H41+H42+H43+H44+H45</f>
        <v>0</v>
      </c>
      <c r="I33" s="25">
        <f t="shared" si="1"/>
        <v>26343864</v>
      </c>
    </row>
    <row r="34" spans="2:9" x14ac:dyDescent="0.4">
      <c r="B34" s="23"/>
      <c r="C34" s="23"/>
      <c r="D34" s="24" t="s">
        <v>36</v>
      </c>
      <c r="E34" s="25"/>
      <c r="F34" s="25"/>
      <c r="G34" s="25">
        <f t="shared" si="0"/>
        <v>0</v>
      </c>
      <c r="H34" s="25"/>
      <c r="I34" s="25">
        <f t="shared" si="1"/>
        <v>0</v>
      </c>
    </row>
    <row r="35" spans="2:9" x14ac:dyDescent="0.4">
      <c r="B35" s="23"/>
      <c r="C35" s="23"/>
      <c r="D35" s="24" t="s">
        <v>37</v>
      </c>
      <c r="E35" s="25"/>
      <c r="F35" s="25"/>
      <c r="G35" s="25">
        <f t="shared" si="0"/>
        <v>0</v>
      </c>
      <c r="H35" s="25"/>
      <c r="I35" s="25">
        <f t="shared" si="1"/>
        <v>0</v>
      </c>
    </row>
    <row r="36" spans="2:9" x14ac:dyDescent="0.4">
      <c r="B36" s="23"/>
      <c r="C36" s="23"/>
      <c r="D36" s="24" t="s">
        <v>38</v>
      </c>
      <c r="E36" s="25"/>
      <c r="F36" s="25"/>
      <c r="G36" s="25">
        <f t="shared" si="0"/>
        <v>0</v>
      </c>
      <c r="H36" s="25"/>
      <c r="I36" s="25">
        <f t="shared" si="1"/>
        <v>0</v>
      </c>
    </row>
    <row r="37" spans="2:9" x14ac:dyDescent="0.4">
      <c r="B37" s="23"/>
      <c r="C37" s="23"/>
      <c r="D37" s="24" t="s">
        <v>39</v>
      </c>
      <c r="E37" s="25">
        <v>247826</v>
      </c>
      <c r="F37" s="25"/>
      <c r="G37" s="25">
        <f t="shared" si="0"/>
        <v>247826</v>
      </c>
      <c r="H37" s="25"/>
      <c r="I37" s="25">
        <f t="shared" si="1"/>
        <v>247826</v>
      </c>
    </row>
    <row r="38" spans="2:9" x14ac:dyDescent="0.4">
      <c r="B38" s="23"/>
      <c r="C38" s="23"/>
      <c r="D38" s="24" t="s">
        <v>40</v>
      </c>
      <c r="E38" s="25">
        <v>11850520</v>
      </c>
      <c r="F38" s="25">
        <v>520910</v>
      </c>
      <c r="G38" s="25">
        <f t="shared" si="0"/>
        <v>12371430</v>
      </c>
      <c r="H38" s="25"/>
      <c r="I38" s="25">
        <f t="shared" si="1"/>
        <v>12371430</v>
      </c>
    </row>
    <row r="39" spans="2:9" x14ac:dyDescent="0.4">
      <c r="B39" s="23"/>
      <c r="C39" s="23"/>
      <c r="D39" s="24" t="s">
        <v>41</v>
      </c>
      <c r="E39" s="25">
        <v>3170011</v>
      </c>
      <c r="F39" s="25">
        <v>29720</v>
      </c>
      <c r="G39" s="25">
        <f t="shared" si="0"/>
        <v>3199731</v>
      </c>
      <c r="H39" s="25"/>
      <c r="I39" s="25">
        <f t="shared" si="1"/>
        <v>3199731</v>
      </c>
    </row>
    <row r="40" spans="2:9" x14ac:dyDescent="0.4">
      <c r="B40" s="23"/>
      <c r="C40" s="23"/>
      <c r="D40" s="24" t="s">
        <v>42</v>
      </c>
      <c r="E40" s="25"/>
      <c r="F40" s="25"/>
      <c r="G40" s="25">
        <f t="shared" si="0"/>
        <v>0</v>
      </c>
      <c r="H40" s="25"/>
      <c r="I40" s="25">
        <f t="shared" si="1"/>
        <v>0</v>
      </c>
    </row>
    <row r="41" spans="2:9" x14ac:dyDescent="0.4">
      <c r="B41" s="23"/>
      <c r="C41" s="23"/>
      <c r="D41" s="24" t="s">
        <v>43</v>
      </c>
      <c r="E41" s="25">
        <v>5933658</v>
      </c>
      <c r="F41" s="25">
        <v>554800</v>
      </c>
      <c r="G41" s="25">
        <f t="shared" si="0"/>
        <v>6488458</v>
      </c>
      <c r="H41" s="25"/>
      <c r="I41" s="25">
        <f t="shared" si="1"/>
        <v>6488458</v>
      </c>
    </row>
    <row r="42" spans="2:9" x14ac:dyDescent="0.4">
      <c r="B42" s="23"/>
      <c r="C42" s="23"/>
      <c r="D42" s="24" t="s">
        <v>44</v>
      </c>
      <c r="E42" s="25">
        <v>3458080</v>
      </c>
      <c r="F42" s="25">
        <v>578339</v>
      </c>
      <c r="G42" s="25">
        <f t="shared" si="0"/>
        <v>4036419</v>
      </c>
      <c r="H42" s="25"/>
      <c r="I42" s="25">
        <f t="shared" si="1"/>
        <v>4036419</v>
      </c>
    </row>
    <row r="43" spans="2:9" x14ac:dyDescent="0.4">
      <c r="B43" s="23"/>
      <c r="C43" s="23"/>
      <c r="D43" s="24" t="s">
        <v>45</v>
      </c>
      <c r="E43" s="25"/>
      <c r="F43" s="25"/>
      <c r="G43" s="25">
        <f t="shared" si="0"/>
        <v>0</v>
      </c>
      <c r="H43" s="25"/>
      <c r="I43" s="25">
        <f t="shared" si="1"/>
        <v>0</v>
      </c>
    </row>
    <row r="44" spans="2:9" x14ac:dyDescent="0.4">
      <c r="B44" s="23"/>
      <c r="C44" s="23"/>
      <c r="D44" s="24" t="s">
        <v>46</v>
      </c>
      <c r="E44" s="25"/>
      <c r="F44" s="25"/>
      <c r="G44" s="25">
        <f t="shared" si="0"/>
        <v>0</v>
      </c>
      <c r="H44" s="25"/>
      <c r="I44" s="25">
        <f t="shared" si="1"/>
        <v>0</v>
      </c>
    </row>
    <row r="45" spans="2:9" x14ac:dyDescent="0.4">
      <c r="B45" s="23"/>
      <c r="C45" s="23"/>
      <c r="D45" s="24" t="s">
        <v>47</v>
      </c>
      <c r="E45" s="25"/>
      <c r="F45" s="25"/>
      <c r="G45" s="25">
        <f t="shared" si="0"/>
        <v>0</v>
      </c>
      <c r="H45" s="25"/>
      <c r="I45" s="25">
        <f t="shared" si="1"/>
        <v>0</v>
      </c>
    </row>
    <row r="46" spans="2:9" x14ac:dyDescent="0.4">
      <c r="B46" s="23"/>
      <c r="C46" s="23"/>
      <c r="D46" s="24" t="s">
        <v>48</v>
      </c>
      <c r="E46" s="25">
        <f>+E47+E48+E49+E50+E51+E52+E53+E54+E55</f>
        <v>2425006</v>
      </c>
      <c r="F46" s="25">
        <f>+F47+F48+F49+F50+F51+F52+F53+F54+F55</f>
        <v>104000</v>
      </c>
      <c r="G46" s="25">
        <f t="shared" si="0"/>
        <v>2529006</v>
      </c>
      <c r="H46" s="25">
        <f>+H47+H48+H49+H50+H51+H52+H53+H54+H55</f>
        <v>0</v>
      </c>
      <c r="I46" s="25">
        <f t="shared" si="1"/>
        <v>2529006</v>
      </c>
    </row>
    <row r="47" spans="2:9" x14ac:dyDescent="0.4">
      <c r="B47" s="23"/>
      <c r="C47" s="23"/>
      <c r="D47" s="24" t="s">
        <v>49</v>
      </c>
      <c r="E47" s="25"/>
      <c r="F47" s="25"/>
      <c r="G47" s="25">
        <f t="shared" si="0"/>
        <v>0</v>
      </c>
      <c r="H47" s="25"/>
      <c r="I47" s="25">
        <f t="shared" si="1"/>
        <v>0</v>
      </c>
    </row>
    <row r="48" spans="2:9" x14ac:dyDescent="0.4">
      <c r="B48" s="23"/>
      <c r="C48" s="23"/>
      <c r="D48" s="24" t="s">
        <v>50</v>
      </c>
      <c r="E48" s="25">
        <v>2425006</v>
      </c>
      <c r="F48" s="25">
        <v>104000</v>
      </c>
      <c r="G48" s="25">
        <f t="shared" si="0"/>
        <v>2529006</v>
      </c>
      <c r="H48" s="25"/>
      <c r="I48" s="25">
        <f t="shared" si="1"/>
        <v>2529006</v>
      </c>
    </row>
    <row r="49" spans="2:9" x14ac:dyDescent="0.4">
      <c r="B49" s="23"/>
      <c r="C49" s="23"/>
      <c r="D49" s="24" t="s">
        <v>51</v>
      </c>
      <c r="E49" s="25"/>
      <c r="F49" s="25"/>
      <c r="G49" s="25">
        <f t="shared" si="0"/>
        <v>0</v>
      </c>
      <c r="H49" s="25"/>
      <c r="I49" s="25">
        <f t="shared" si="1"/>
        <v>0</v>
      </c>
    </row>
    <row r="50" spans="2:9" x14ac:dyDescent="0.4">
      <c r="B50" s="23"/>
      <c r="C50" s="23"/>
      <c r="D50" s="24" t="s">
        <v>52</v>
      </c>
      <c r="E50" s="25"/>
      <c r="F50" s="25"/>
      <c r="G50" s="25">
        <f t="shared" si="0"/>
        <v>0</v>
      </c>
      <c r="H50" s="25"/>
      <c r="I50" s="25">
        <f t="shared" si="1"/>
        <v>0</v>
      </c>
    </row>
    <row r="51" spans="2:9" x14ac:dyDescent="0.4">
      <c r="B51" s="23"/>
      <c r="C51" s="23"/>
      <c r="D51" s="24" t="s">
        <v>53</v>
      </c>
      <c r="E51" s="25"/>
      <c r="F51" s="25"/>
      <c r="G51" s="25">
        <f t="shared" si="0"/>
        <v>0</v>
      </c>
      <c r="H51" s="25"/>
      <c r="I51" s="25">
        <f t="shared" si="1"/>
        <v>0</v>
      </c>
    </row>
    <row r="52" spans="2:9" x14ac:dyDescent="0.4">
      <c r="B52" s="23"/>
      <c r="C52" s="23"/>
      <c r="D52" s="24" t="s">
        <v>54</v>
      </c>
      <c r="E52" s="25"/>
      <c r="F52" s="25"/>
      <c r="G52" s="25">
        <f t="shared" si="0"/>
        <v>0</v>
      </c>
      <c r="H52" s="25"/>
      <c r="I52" s="25">
        <f t="shared" si="1"/>
        <v>0</v>
      </c>
    </row>
    <row r="53" spans="2:9" x14ac:dyDescent="0.4">
      <c r="B53" s="23"/>
      <c r="C53" s="23"/>
      <c r="D53" s="24" t="s">
        <v>55</v>
      </c>
      <c r="E53" s="25"/>
      <c r="F53" s="25"/>
      <c r="G53" s="25">
        <f t="shared" si="0"/>
        <v>0</v>
      </c>
      <c r="H53" s="25"/>
      <c r="I53" s="25">
        <f t="shared" si="1"/>
        <v>0</v>
      </c>
    </row>
    <row r="54" spans="2:9" x14ac:dyDescent="0.4">
      <c r="B54" s="23"/>
      <c r="C54" s="23"/>
      <c r="D54" s="24" t="s">
        <v>56</v>
      </c>
      <c r="E54" s="25"/>
      <c r="F54" s="25"/>
      <c r="G54" s="25">
        <f t="shared" si="0"/>
        <v>0</v>
      </c>
      <c r="H54" s="25"/>
      <c r="I54" s="25">
        <f t="shared" si="1"/>
        <v>0</v>
      </c>
    </row>
    <row r="55" spans="2:9" x14ac:dyDescent="0.4">
      <c r="B55" s="23"/>
      <c r="C55" s="23"/>
      <c r="D55" s="24" t="s">
        <v>57</v>
      </c>
      <c r="E55" s="25"/>
      <c r="F55" s="25"/>
      <c r="G55" s="25">
        <f t="shared" si="0"/>
        <v>0</v>
      </c>
      <c r="H55" s="25"/>
      <c r="I55" s="25">
        <f t="shared" si="1"/>
        <v>0</v>
      </c>
    </row>
    <row r="56" spans="2:9" x14ac:dyDescent="0.4">
      <c r="B56" s="23"/>
      <c r="C56" s="23"/>
      <c r="D56" s="24" t="s">
        <v>58</v>
      </c>
      <c r="E56" s="25"/>
      <c r="F56" s="25"/>
      <c r="G56" s="25">
        <f t="shared" si="0"/>
        <v>0</v>
      </c>
      <c r="H56" s="25"/>
      <c r="I56" s="25">
        <f t="shared" si="1"/>
        <v>0</v>
      </c>
    </row>
    <row r="57" spans="2:9" x14ac:dyDescent="0.4">
      <c r="B57" s="23"/>
      <c r="C57" s="23"/>
      <c r="D57" s="24" t="s">
        <v>59</v>
      </c>
      <c r="E57" s="25">
        <f>+E58</f>
        <v>0</v>
      </c>
      <c r="F57" s="25">
        <f>+F58</f>
        <v>0</v>
      </c>
      <c r="G57" s="25">
        <f t="shared" si="0"/>
        <v>0</v>
      </c>
      <c r="H57" s="25">
        <f>+H58</f>
        <v>0</v>
      </c>
      <c r="I57" s="25">
        <f t="shared" si="1"/>
        <v>0</v>
      </c>
    </row>
    <row r="58" spans="2:9" x14ac:dyDescent="0.4">
      <c r="B58" s="23"/>
      <c r="C58" s="23"/>
      <c r="D58" s="24" t="s">
        <v>60</v>
      </c>
      <c r="E58" s="25">
        <f>+E59+E60+E61+E62+E63+E64</f>
        <v>0</v>
      </c>
      <c r="F58" s="25">
        <f>+F59+F60+F61+F62+F63+F64</f>
        <v>0</v>
      </c>
      <c r="G58" s="25">
        <f t="shared" si="0"/>
        <v>0</v>
      </c>
      <c r="H58" s="25">
        <f>+H59+H60+H61+H62+H63+H64</f>
        <v>0</v>
      </c>
      <c r="I58" s="25">
        <f t="shared" si="1"/>
        <v>0</v>
      </c>
    </row>
    <row r="59" spans="2:9" x14ac:dyDescent="0.4">
      <c r="B59" s="23"/>
      <c r="C59" s="23"/>
      <c r="D59" s="24" t="s">
        <v>61</v>
      </c>
      <c r="E59" s="25"/>
      <c r="F59" s="25"/>
      <c r="G59" s="25">
        <f t="shared" si="0"/>
        <v>0</v>
      </c>
      <c r="H59" s="25"/>
      <c r="I59" s="25">
        <f t="shared" si="1"/>
        <v>0</v>
      </c>
    </row>
    <row r="60" spans="2:9" x14ac:dyDescent="0.4">
      <c r="B60" s="23"/>
      <c r="C60" s="23"/>
      <c r="D60" s="24" t="s">
        <v>47</v>
      </c>
      <c r="E60" s="25"/>
      <c r="F60" s="25"/>
      <c r="G60" s="25">
        <f t="shared" si="0"/>
        <v>0</v>
      </c>
      <c r="H60" s="25"/>
      <c r="I60" s="25">
        <f t="shared" si="1"/>
        <v>0</v>
      </c>
    </row>
    <row r="61" spans="2:9" x14ac:dyDescent="0.4">
      <c r="B61" s="23"/>
      <c r="C61" s="23"/>
      <c r="D61" s="24" t="s">
        <v>49</v>
      </c>
      <c r="E61" s="25"/>
      <c r="F61" s="25"/>
      <c r="G61" s="25">
        <f t="shared" si="0"/>
        <v>0</v>
      </c>
      <c r="H61" s="25"/>
      <c r="I61" s="25">
        <f t="shared" si="1"/>
        <v>0</v>
      </c>
    </row>
    <row r="62" spans="2:9" x14ac:dyDescent="0.4">
      <c r="B62" s="23"/>
      <c r="C62" s="23"/>
      <c r="D62" s="24" t="s">
        <v>50</v>
      </c>
      <c r="E62" s="25"/>
      <c r="F62" s="25"/>
      <c r="G62" s="25">
        <f t="shared" si="0"/>
        <v>0</v>
      </c>
      <c r="H62" s="25"/>
      <c r="I62" s="25">
        <f t="shared" si="1"/>
        <v>0</v>
      </c>
    </row>
    <row r="63" spans="2:9" x14ac:dyDescent="0.4">
      <c r="B63" s="23"/>
      <c r="C63" s="23"/>
      <c r="D63" s="24" t="s">
        <v>51</v>
      </c>
      <c r="E63" s="25"/>
      <c r="F63" s="25"/>
      <c r="G63" s="25">
        <f t="shared" si="0"/>
        <v>0</v>
      </c>
      <c r="H63" s="25"/>
      <c r="I63" s="25">
        <f t="shared" si="1"/>
        <v>0</v>
      </c>
    </row>
    <row r="64" spans="2:9" x14ac:dyDescent="0.4">
      <c r="B64" s="23"/>
      <c r="C64" s="23"/>
      <c r="D64" s="24" t="s">
        <v>57</v>
      </c>
      <c r="E64" s="25"/>
      <c r="F64" s="25"/>
      <c r="G64" s="25">
        <f t="shared" si="0"/>
        <v>0</v>
      </c>
      <c r="H64" s="25"/>
      <c r="I64" s="25">
        <f t="shared" si="1"/>
        <v>0</v>
      </c>
    </row>
    <row r="65" spans="2:9" x14ac:dyDescent="0.4">
      <c r="B65" s="23"/>
      <c r="C65" s="23"/>
      <c r="D65" s="24" t="s">
        <v>62</v>
      </c>
      <c r="E65" s="25">
        <f>+E66+E67</f>
        <v>0</v>
      </c>
      <c r="F65" s="25">
        <f>+F66+F67</f>
        <v>0</v>
      </c>
      <c r="G65" s="25">
        <f t="shared" si="0"/>
        <v>0</v>
      </c>
      <c r="H65" s="25">
        <f>+H66+H67</f>
        <v>0</v>
      </c>
      <c r="I65" s="25">
        <f t="shared" si="1"/>
        <v>0</v>
      </c>
    </row>
    <row r="66" spans="2:9" x14ac:dyDescent="0.4">
      <c r="B66" s="23"/>
      <c r="C66" s="23"/>
      <c r="D66" s="24" t="s">
        <v>63</v>
      </c>
      <c r="E66" s="25"/>
      <c r="F66" s="25"/>
      <c r="G66" s="25">
        <f t="shared" si="0"/>
        <v>0</v>
      </c>
      <c r="H66" s="25"/>
      <c r="I66" s="25">
        <f t="shared" si="1"/>
        <v>0</v>
      </c>
    </row>
    <row r="67" spans="2:9" x14ac:dyDescent="0.4">
      <c r="B67" s="23"/>
      <c r="C67" s="23"/>
      <c r="D67" s="24" t="s">
        <v>64</v>
      </c>
      <c r="E67" s="25"/>
      <c r="F67" s="25"/>
      <c r="G67" s="25">
        <f t="shared" si="0"/>
        <v>0</v>
      </c>
      <c r="H67" s="25"/>
      <c r="I67" s="25">
        <f t="shared" si="1"/>
        <v>0</v>
      </c>
    </row>
    <row r="68" spans="2:9" x14ac:dyDescent="0.4">
      <c r="B68" s="23"/>
      <c r="C68" s="23"/>
      <c r="D68" s="24" t="s">
        <v>65</v>
      </c>
      <c r="E68" s="25">
        <v>747270</v>
      </c>
      <c r="F68" s="25">
        <v>18843</v>
      </c>
      <c r="G68" s="25">
        <f t="shared" si="0"/>
        <v>766113</v>
      </c>
      <c r="H68" s="25"/>
      <c r="I68" s="25">
        <f t="shared" si="1"/>
        <v>766113</v>
      </c>
    </row>
    <row r="69" spans="2:9" x14ac:dyDescent="0.4">
      <c r="B69" s="23"/>
      <c r="C69" s="23"/>
      <c r="D69" s="24" t="s">
        <v>66</v>
      </c>
      <c r="E69" s="25"/>
      <c r="F69" s="25"/>
      <c r="G69" s="25">
        <f t="shared" si="0"/>
        <v>0</v>
      </c>
      <c r="H69" s="25"/>
      <c r="I69" s="25">
        <f t="shared" si="1"/>
        <v>0</v>
      </c>
    </row>
    <row r="70" spans="2:9" x14ac:dyDescent="0.4">
      <c r="B70" s="23"/>
      <c r="C70" s="23"/>
      <c r="D70" s="24" t="s">
        <v>67</v>
      </c>
      <c r="E70" s="25">
        <v>685</v>
      </c>
      <c r="F70" s="25">
        <v>5</v>
      </c>
      <c r="G70" s="25">
        <f t="shared" si="0"/>
        <v>690</v>
      </c>
      <c r="H70" s="25"/>
      <c r="I70" s="25">
        <f t="shared" si="1"/>
        <v>690</v>
      </c>
    </row>
    <row r="71" spans="2:9" x14ac:dyDescent="0.4">
      <c r="B71" s="23"/>
      <c r="C71" s="23"/>
      <c r="D71" s="24" t="s">
        <v>68</v>
      </c>
      <c r="E71" s="25">
        <f>+E72+E73+E74+E76</f>
        <v>337434</v>
      </c>
      <c r="F71" s="25">
        <f>+F72+F73+F74+F76</f>
        <v>54000</v>
      </c>
      <c r="G71" s="25">
        <f t="shared" si="0"/>
        <v>391434</v>
      </c>
      <c r="H71" s="25">
        <f>+H72+H73+H74+H76</f>
        <v>0</v>
      </c>
      <c r="I71" s="25">
        <f t="shared" si="1"/>
        <v>391434</v>
      </c>
    </row>
    <row r="72" spans="2:9" x14ac:dyDescent="0.4">
      <c r="B72" s="23"/>
      <c r="C72" s="23"/>
      <c r="D72" s="24" t="s">
        <v>69</v>
      </c>
      <c r="E72" s="25"/>
      <c r="F72" s="25"/>
      <c r="G72" s="25">
        <f t="shared" ref="G72:G135" si="2">+E72+F72</f>
        <v>0</v>
      </c>
      <c r="H72" s="25"/>
      <c r="I72" s="25">
        <f t="shared" ref="I72:I135" si="3">G72-ABS(H72)</f>
        <v>0</v>
      </c>
    </row>
    <row r="73" spans="2:9" x14ac:dyDescent="0.4">
      <c r="B73" s="23"/>
      <c r="C73" s="23"/>
      <c r="D73" s="24" t="s">
        <v>70</v>
      </c>
      <c r="E73" s="25">
        <v>333000</v>
      </c>
      <c r="F73" s="25"/>
      <c r="G73" s="25">
        <f t="shared" si="2"/>
        <v>333000</v>
      </c>
      <c r="H73" s="25"/>
      <c r="I73" s="25">
        <f t="shared" si="3"/>
        <v>333000</v>
      </c>
    </row>
    <row r="74" spans="2:9" x14ac:dyDescent="0.4">
      <c r="B74" s="23"/>
      <c r="C74" s="23"/>
      <c r="D74" s="24" t="s">
        <v>71</v>
      </c>
      <c r="E74" s="25">
        <f>+E75</f>
        <v>4434</v>
      </c>
      <c r="F74" s="25">
        <f>+F75</f>
        <v>54000</v>
      </c>
      <c r="G74" s="25">
        <f t="shared" si="2"/>
        <v>58434</v>
      </c>
      <c r="H74" s="25">
        <f>+H75</f>
        <v>0</v>
      </c>
      <c r="I74" s="25">
        <f t="shared" si="3"/>
        <v>58434</v>
      </c>
    </row>
    <row r="75" spans="2:9" x14ac:dyDescent="0.4">
      <c r="B75" s="23"/>
      <c r="C75" s="23"/>
      <c r="D75" s="24" t="s">
        <v>72</v>
      </c>
      <c r="E75" s="25">
        <v>4434</v>
      </c>
      <c r="F75" s="25">
        <v>54000</v>
      </c>
      <c r="G75" s="25">
        <f t="shared" si="2"/>
        <v>58434</v>
      </c>
      <c r="H75" s="25"/>
      <c r="I75" s="25">
        <f t="shared" si="3"/>
        <v>58434</v>
      </c>
    </row>
    <row r="76" spans="2:9" x14ac:dyDescent="0.4">
      <c r="B76" s="23"/>
      <c r="C76" s="23"/>
      <c r="D76" s="24" t="s">
        <v>73</v>
      </c>
      <c r="E76" s="25"/>
      <c r="F76" s="25"/>
      <c r="G76" s="25">
        <f t="shared" si="2"/>
        <v>0</v>
      </c>
      <c r="H76" s="25"/>
      <c r="I76" s="25">
        <f t="shared" si="3"/>
        <v>0</v>
      </c>
    </row>
    <row r="77" spans="2:9" x14ac:dyDescent="0.4">
      <c r="B77" s="23"/>
      <c r="C77" s="23"/>
      <c r="D77" s="24" t="s">
        <v>74</v>
      </c>
      <c r="E77" s="25"/>
      <c r="F77" s="25"/>
      <c r="G77" s="25">
        <f t="shared" si="2"/>
        <v>0</v>
      </c>
      <c r="H77" s="25"/>
      <c r="I77" s="25">
        <f t="shared" si="3"/>
        <v>0</v>
      </c>
    </row>
    <row r="78" spans="2:9" x14ac:dyDescent="0.4">
      <c r="B78" s="23"/>
      <c r="C78" s="26"/>
      <c r="D78" s="27" t="s">
        <v>75</v>
      </c>
      <c r="E78" s="28">
        <f>+E7+E57+E65+E68+E69+E70+E71+E77</f>
        <v>149451336</v>
      </c>
      <c r="F78" s="28">
        <f>+F7+F57+F65+F68+F69+F70+F71+F77</f>
        <v>5948585</v>
      </c>
      <c r="G78" s="28">
        <f t="shared" si="2"/>
        <v>155399921</v>
      </c>
      <c r="H78" s="28">
        <f>+H7+H57+H65+H68+H69+H70+H71+H77</f>
        <v>0</v>
      </c>
      <c r="I78" s="28">
        <f t="shared" si="3"/>
        <v>155399921</v>
      </c>
    </row>
    <row r="79" spans="2:9" x14ac:dyDescent="0.4">
      <c r="B79" s="23"/>
      <c r="C79" s="20" t="s">
        <v>76</v>
      </c>
      <c r="D79" s="24" t="s">
        <v>77</v>
      </c>
      <c r="E79" s="25">
        <f>+E80+E81+E82+E99+E100+E101+E102+E103</f>
        <v>68039119</v>
      </c>
      <c r="F79" s="25">
        <f>+F80+F81+F82+F99+F100+F101+F102+F103</f>
        <v>3595641</v>
      </c>
      <c r="G79" s="25">
        <f t="shared" si="2"/>
        <v>71634760</v>
      </c>
      <c r="H79" s="25">
        <f>+H80+H81+H82+H99+H100+H101+H102+H103</f>
        <v>0</v>
      </c>
      <c r="I79" s="25">
        <f t="shared" si="3"/>
        <v>71634760</v>
      </c>
    </row>
    <row r="80" spans="2:9" x14ac:dyDescent="0.4">
      <c r="B80" s="23"/>
      <c r="C80" s="23"/>
      <c r="D80" s="24" t="s">
        <v>78</v>
      </c>
      <c r="E80" s="25"/>
      <c r="F80" s="25"/>
      <c r="G80" s="25">
        <f t="shared" si="2"/>
        <v>0</v>
      </c>
      <c r="H80" s="25"/>
      <c r="I80" s="25">
        <f t="shared" si="3"/>
        <v>0</v>
      </c>
    </row>
    <row r="81" spans="2:9" x14ac:dyDescent="0.4">
      <c r="B81" s="23"/>
      <c r="C81" s="23"/>
      <c r="D81" s="24" t="s">
        <v>79</v>
      </c>
      <c r="E81" s="25"/>
      <c r="F81" s="25"/>
      <c r="G81" s="25">
        <f t="shared" si="2"/>
        <v>0</v>
      </c>
      <c r="H81" s="25"/>
      <c r="I81" s="25">
        <f t="shared" si="3"/>
        <v>0</v>
      </c>
    </row>
    <row r="82" spans="2:9" x14ac:dyDescent="0.4">
      <c r="B82" s="23"/>
      <c r="C82" s="23"/>
      <c r="D82" s="24" t="s">
        <v>80</v>
      </c>
      <c r="E82" s="25">
        <f>+E83+E84+E85+E86+E87+E88+E89+E90+E91+E92+E93+E94+E95+E96+E97+E98</f>
        <v>37890617</v>
      </c>
      <c r="F82" s="25">
        <f>+F83+F84+F85+F86+F87+F88+F89+F90+F91+F92+F93+F94+F95+F96+F97+F98</f>
        <v>1977005</v>
      </c>
      <c r="G82" s="25">
        <f t="shared" si="2"/>
        <v>39867622</v>
      </c>
      <c r="H82" s="25">
        <f>+H83+H84+H85+H86+H87+H88+H89+H90+H91+H92+H93+H94+H95+H96+H97+H98</f>
        <v>0</v>
      </c>
      <c r="I82" s="25">
        <f t="shared" si="3"/>
        <v>39867622</v>
      </c>
    </row>
    <row r="83" spans="2:9" x14ac:dyDescent="0.4">
      <c r="B83" s="23"/>
      <c r="C83" s="23"/>
      <c r="D83" s="24" t="s">
        <v>81</v>
      </c>
      <c r="E83" s="25">
        <v>24369150</v>
      </c>
      <c r="F83" s="25">
        <v>1282587</v>
      </c>
      <c r="G83" s="25">
        <f t="shared" si="2"/>
        <v>25651737</v>
      </c>
      <c r="H83" s="25"/>
      <c r="I83" s="25">
        <f t="shared" si="3"/>
        <v>25651737</v>
      </c>
    </row>
    <row r="84" spans="2:9" x14ac:dyDescent="0.4">
      <c r="B84" s="23"/>
      <c r="C84" s="23"/>
      <c r="D84" s="24" t="s">
        <v>82</v>
      </c>
      <c r="E84" s="25">
        <v>656925</v>
      </c>
      <c r="F84" s="25">
        <v>34575</v>
      </c>
      <c r="G84" s="25">
        <f t="shared" si="2"/>
        <v>691500</v>
      </c>
      <c r="H84" s="25"/>
      <c r="I84" s="25">
        <f t="shared" si="3"/>
        <v>691500</v>
      </c>
    </row>
    <row r="85" spans="2:9" x14ac:dyDescent="0.4">
      <c r="B85" s="23"/>
      <c r="C85" s="23"/>
      <c r="D85" s="24" t="s">
        <v>83</v>
      </c>
      <c r="E85" s="25">
        <v>966150</v>
      </c>
      <c r="F85" s="25">
        <v>50850</v>
      </c>
      <c r="G85" s="25">
        <f t="shared" si="2"/>
        <v>1017000</v>
      </c>
      <c r="H85" s="25"/>
      <c r="I85" s="25">
        <f t="shared" si="3"/>
        <v>1017000</v>
      </c>
    </row>
    <row r="86" spans="2:9" x14ac:dyDescent="0.4">
      <c r="B86" s="23"/>
      <c r="C86" s="23"/>
      <c r="D86" s="24" t="s">
        <v>84</v>
      </c>
      <c r="E86" s="25">
        <v>212230</v>
      </c>
      <c r="F86" s="25">
        <v>11170</v>
      </c>
      <c r="G86" s="25">
        <f t="shared" si="2"/>
        <v>223400</v>
      </c>
      <c r="H86" s="25"/>
      <c r="I86" s="25">
        <f t="shared" si="3"/>
        <v>223400</v>
      </c>
    </row>
    <row r="87" spans="2:9" x14ac:dyDescent="0.4">
      <c r="B87" s="23"/>
      <c r="C87" s="23"/>
      <c r="D87" s="24" t="s">
        <v>85</v>
      </c>
      <c r="E87" s="25">
        <v>490200</v>
      </c>
      <c r="F87" s="25">
        <v>25800</v>
      </c>
      <c r="G87" s="25">
        <f t="shared" si="2"/>
        <v>516000</v>
      </c>
      <c r="H87" s="25"/>
      <c r="I87" s="25">
        <f t="shared" si="3"/>
        <v>516000</v>
      </c>
    </row>
    <row r="88" spans="2:9" x14ac:dyDescent="0.4">
      <c r="B88" s="23"/>
      <c r="C88" s="23"/>
      <c r="D88" s="24" t="s">
        <v>86</v>
      </c>
      <c r="E88" s="25">
        <v>414960</v>
      </c>
      <c r="F88" s="25">
        <v>21840</v>
      </c>
      <c r="G88" s="25">
        <f t="shared" si="2"/>
        <v>436800</v>
      </c>
      <c r="H88" s="25"/>
      <c r="I88" s="25">
        <f t="shared" si="3"/>
        <v>436800</v>
      </c>
    </row>
    <row r="89" spans="2:9" x14ac:dyDescent="0.4">
      <c r="B89" s="23"/>
      <c r="C89" s="23"/>
      <c r="D89" s="24" t="s">
        <v>87</v>
      </c>
      <c r="E89" s="25">
        <v>47700</v>
      </c>
      <c r="F89" s="25">
        <v>2300</v>
      </c>
      <c r="G89" s="25">
        <f t="shared" si="2"/>
        <v>50000</v>
      </c>
      <c r="H89" s="25"/>
      <c r="I89" s="25">
        <f t="shared" si="3"/>
        <v>50000</v>
      </c>
    </row>
    <row r="90" spans="2:9" x14ac:dyDescent="0.4">
      <c r="B90" s="23"/>
      <c r="C90" s="23"/>
      <c r="D90" s="24" t="s">
        <v>88</v>
      </c>
      <c r="E90" s="25">
        <v>2276700</v>
      </c>
      <c r="F90" s="25">
        <v>111300</v>
      </c>
      <c r="G90" s="25">
        <f t="shared" si="2"/>
        <v>2388000</v>
      </c>
      <c r="H90" s="25"/>
      <c r="I90" s="25">
        <f t="shared" si="3"/>
        <v>2388000</v>
      </c>
    </row>
    <row r="91" spans="2:9" x14ac:dyDescent="0.4">
      <c r="B91" s="23"/>
      <c r="C91" s="23"/>
      <c r="D91" s="24" t="s">
        <v>89</v>
      </c>
      <c r="E91" s="25">
        <v>1079779</v>
      </c>
      <c r="F91" s="25">
        <v>56830</v>
      </c>
      <c r="G91" s="25">
        <f t="shared" si="2"/>
        <v>1136609</v>
      </c>
      <c r="H91" s="25"/>
      <c r="I91" s="25">
        <f t="shared" si="3"/>
        <v>1136609</v>
      </c>
    </row>
    <row r="92" spans="2:9" x14ac:dyDescent="0.4">
      <c r="B92" s="23"/>
      <c r="C92" s="23"/>
      <c r="D92" s="24" t="s">
        <v>90</v>
      </c>
      <c r="E92" s="25">
        <v>116450</v>
      </c>
      <c r="F92" s="25">
        <v>5550</v>
      </c>
      <c r="G92" s="25">
        <f t="shared" si="2"/>
        <v>122000</v>
      </c>
      <c r="H92" s="25"/>
      <c r="I92" s="25">
        <f t="shared" si="3"/>
        <v>122000</v>
      </c>
    </row>
    <row r="93" spans="2:9" x14ac:dyDescent="0.4">
      <c r="B93" s="23"/>
      <c r="C93" s="23"/>
      <c r="D93" s="24" t="s">
        <v>91</v>
      </c>
      <c r="E93" s="25"/>
      <c r="F93" s="25"/>
      <c r="G93" s="25">
        <f t="shared" si="2"/>
        <v>0</v>
      </c>
      <c r="H93" s="25"/>
      <c r="I93" s="25">
        <f t="shared" si="3"/>
        <v>0</v>
      </c>
    </row>
    <row r="94" spans="2:9" x14ac:dyDescent="0.4">
      <c r="B94" s="23"/>
      <c r="C94" s="23"/>
      <c r="D94" s="24" t="s">
        <v>92</v>
      </c>
      <c r="E94" s="25">
        <v>3898420</v>
      </c>
      <c r="F94" s="25">
        <v>205180</v>
      </c>
      <c r="G94" s="25">
        <f t="shared" si="2"/>
        <v>4103600</v>
      </c>
      <c r="H94" s="25"/>
      <c r="I94" s="25">
        <f t="shared" si="3"/>
        <v>4103600</v>
      </c>
    </row>
    <row r="95" spans="2:9" x14ac:dyDescent="0.4">
      <c r="B95" s="23"/>
      <c r="C95" s="23"/>
      <c r="D95" s="24" t="s">
        <v>93</v>
      </c>
      <c r="E95" s="25">
        <v>1617584</v>
      </c>
      <c r="F95" s="25">
        <v>85136</v>
      </c>
      <c r="G95" s="25">
        <f t="shared" si="2"/>
        <v>1702720</v>
      </c>
      <c r="H95" s="25"/>
      <c r="I95" s="25">
        <f t="shared" si="3"/>
        <v>1702720</v>
      </c>
    </row>
    <row r="96" spans="2:9" x14ac:dyDescent="0.4">
      <c r="B96" s="23"/>
      <c r="C96" s="23"/>
      <c r="D96" s="24" t="s">
        <v>94</v>
      </c>
      <c r="E96" s="25">
        <v>75183</v>
      </c>
      <c r="F96" s="25">
        <v>3957</v>
      </c>
      <c r="G96" s="25">
        <f t="shared" si="2"/>
        <v>79140</v>
      </c>
      <c r="H96" s="25"/>
      <c r="I96" s="25">
        <f t="shared" si="3"/>
        <v>79140</v>
      </c>
    </row>
    <row r="97" spans="2:9" x14ac:dyDescent="0.4">
      <c r="B97" s="23"/>
      <c r="C97" s="23"/>
      <c r="D97" s="24" t="s">
        <v>95</v>
      </c>
      <c r="E97" s="25">
        <v>641096</v>
      </c>
      <c r="F97" s="25">
        <v>25820</v>
      </c>
      <c r="G97" s="25">
        <f t="shared" si="2"/>
        <v>666916</v>
      </c>
      <c r="H97" s="25"/>
      <c r="I97" s="25">
        <f t="shared" si="3"/>
        <v>666916</v>
      </c>
    </row>
    <row r="98" spans="2:9" x14ac:dyDescent="0.4">
      <c r="B98" s="23"/>
      <c r="C98" s="23"/>
      <c r="D98" s="24" t="s">
        <v>96</v>
      </c>
      <c r="E98" s="25">
        <v>1028090</v>
      </c>
      <c r="F98" s="25">
        <v>54110</v>
      </c>
      <c r="G98" s="25">
        <f t="shared" si="2"/>
        <v>1082200</v>
      </c>
      <c r="H98" s="25"/>
      <c r="I98" s="25">
        <f t="shared" si="3"/>
        <v>1082200</v>
      </c>
    </row>
    <row r="99" spans="2:9" x14ac:dyDescent="0.4">
      <c r="B99" s="23"/>
      <c r="C99" s="23"/>
      <c r="D99" s="24" t="s">
        <v>97</v>
      </c>
      <c r="E99" s="25">
        <v>7234141</v>
      </c>
      <c r="F99" s="25">
        <v>380744</v>
      </c>
      <c r="G99" s="25">
        <f t="shared" si="2"/>
        <v>7614885</v>
      </c>
      <c r="H99" s="25"/>
      <c r="I99" s="25">
        <f t="shared" si="3"/>
        <v>7614885</v>
      </c>
    </row>
    <row r="100" spans="2:9" x14ac:dyDescent="0.4">
      <c r="B100" s="23"/>
      <c r="C100" s="23"/>
      <c r="D100" s="24" t="s">
        <v>98</v>
      </c>
      <c r="E100" s="25">
        <v>9294213</v>
      </c>
      <c r="F100" s="25">
        <v>489169</v>
      </c>
      <c r="G100" s="25">
        <f t="shared" si="2"/>
        <v>9783382</v>
      </c>
      <c r="H100" s="25"/>
      <c r="I100" s="25">
        <f t="shared" si="3"/>
        <v>9783382</v>
      </c>
    </row>
    <row r="101" spans="2:9" x14ac:dyDescent="0.4">
      <c r="B101" s="23"/>
      <c r="C101" s="23"/>
      <c r="D101" s="24" t="s">
        <v>99</v>
      </c>
      <c r="E101" s="25">
        <v>8190522</v>
      </c>
      <c r="F101" s="25">
        <v>431065</v>
      </c>
      <c r="G101" s="25">
        <f t="shared" si="2"/>
        <v>8621587</v>
      </c>
      <c r="H101" s="25"/>
      <c r="I101" s="25">
        <f t="shared" si="3"/>
        <v>8621587</v>
      </c>
    </row>
    <row r="102" spans="2:9" x14ac:dyDescent="0.4">
      <c r="B102" s="23"/>
      <c r="C102" s="23"/>
      <c r="D102" s="24" t="s">
        <v>100</v>
      </c>
      <c r="E102" s="25"/>
      <c r="F102" s="25"/>
      <c r="G102" s="25">
        <f t="shared" si="2"/>
        <v>0</v>
      </c>
      <c r="H102" s="25"/>
      <c r="I102" s="25">
        <f t="shared" si="3"/>
        <v>0</v>
      </c>
    </row>
    <row r="103" spans="2:9" x14ac:dyDescent="0.4">
      <c r="B103" s="23"/>
      <c r="C103" s="23"/>
      <c r="D103" s="24" t="s">
        <v>101</v>
      </c>
      <c r="E103" s="25">
        <f>+E104</f>
        <v>5429626</v>
      </c>
      <c r="F103" s="25">
        <f>+F104</f>
        <v>317658</v>
      </c>
      <c r="G103" s="25">
        <f t="shared" si="2"/>
        <v>5747284</v>
      </c>
      <c r="H103" s="25">
        <f>+H104</f>
        <v>0</v>
      </c>
      <c r="I103" s="25">
        <f t="shared" si="3"/>
        <v>5747284</v>
      </c>
    </row>
    <row r="104" spans="2:9" x14ac:dyDescent="0.4">
      <c r="B104" s="23"/>
      <c r="C104" s="23"/>
      <c r="D104" s="24" t="s">
        <v>102</v>
      </c>
      <c r="E104" s="25">
        <v>5429626</v>
      </c>
      <c r="F104" s="25">
        <v>317658</v>
      </c>
      <c r="G104" s="25">
        <f t="shared" si="2"/>
        <v>5747284</v>
      </c>
      <c r="H104" s="25"/>
      <c r="I104" s="25">
        <f t="shared" si="3"/>
        <v>5747284</v>
      </c>
    </row>
    <row r="105" spans="2:9" x14ac:dyDescent="0.4">
      <c r="B105" s="23"/>
      <c r="C105" s="23"/>
      <c r="D105" s="24" t="s">
        <v>103</v>
      </c>
      <c r="E105" s="25">
        <f>+E106+E107+E108+E109+E110+E111+E112+E113+E114+E115+E116+E117+E118+E119+E120+E121+E122</f>
        <v>25190112</v>
      </c>
      <c r="F105" s="25">
        <f>+F106+F107+F108+F109+F110+F111+F112+F113+F114+F115+F116+F117+F118+F119+F120+F121+F122</f>
        <v>1201275</v>
      </c>
      <c r="G105" s="25">
        <f t="shared" si="2"/>
        <v>26391387</v>
      </c>
      <c r="H105" s="25">
        <f>+H106+H107+H108+H109+H110+H111+H112+H113+H114+H115+H116+H117+H118+H119+H120+H121+H122</f>
        <v>0</v>
      </c>
      <c r="I105" s="25">
        <f t="shared" si="3"/>
        <v>26391387</v>
      </c>
    </row>
    <row r="106" spans="2:9" x14ac:dyDescent="0.4">
      <c r="B106" s="23"/>
      <c r="C106" s="23"/>
      <c r="D106" s="24" t="s">
        <v>104</v>
      </c>
      <c r="E106" s="25">
        <v>10902051</v>
      </c>
      <c r="F106" s="25">
        <v>457662</v>
      </c>
      <c r="G106" s="25">
        <f t="shared" si="2"/>
        <v>11359713</v>
      </c>
      <c r="H106" s="25"/>
      <c r="I106" s="25">
        <f t="shared" si="3"/>
        <v>11359713</v>
      </c>
    </row>
    <row r="107" spans="2:9" x14ac:dyDescent="0.4">
      <c r="B107" s="23"/>
      <c r="C107" s="23"/>
      <c r="D107" s="24" t="s">
        <v>105</v>
      </c>
      <c r="E107" s="25">
        <v>3825924</v>
      </c>
      <c r="F107" s="25">
        <v>201366</v>
      </c>
      <c r="G107" s="25">
        <f t="shared" si="2"/>
        <v>4027290</v>
      </c>
      <c r="H107" s="25"/>
      <c r="I107" s="25">
        <f t="shared" si="3"/>
        <v>4027290</v>
      </c>
    </row>
    <row r="108" spans="2:9" x14ac:dyDescent="0.4">
      <c r="B108" s="23"/>
      <c r="C108" s="23"/>
      <c r="D108" s="24" t="s">
        <v>106</v>
      </c>
      <c r="E108" s="25"/>
      <c r="F108" s="25"/>
      <c r="G108" s="25">
        <f t="shared" si="2"/>
        <v>0</v>
      </c>
      <c r="H108" s="25"/>
      <c r="I108" s="25">
        <f t="shared" si="3"/>
        <v>0</v>
      </c>
    </row>
    <row r="109" spans="2:9" x14ac:dyDescent="0.4">
      <c r="B109" s="23"/>
      <c r="C109" s="23"/>
      <c r="D109" s="24" t="s">
        <v>107</v>
      </c>
      <c r="E109" s="25">
        <v>907835</v>
      </c>
      <c r="F109" s="25">
        <v>39348</v>
      </c>
      <c r="G109" s="25">
        <f t="shared" si="2"/>
        <v>947183</v>
      </c>
      <c r="H109" s="25"/>
      <c r="I109" s="25">
        <f t="shared" si="3"/>
        <v>947183</v>
      </c>
    </row>
    <row r="110" spans="2:9" x14ac:dyDescent="0.4">
      <c r="B110" s="23"/>
      <c r="C110" s="23"/>
      <c r="D110" s="24" t="s">
        <v>108</v>
      </c>
      <c r="E110" s="25"/>
      <c r="F110" s="25"/>
      <c r="G110" s="25">
        <f t="shared" si="2"/>
        <v>0</v>
      </c>
      <c r="H110" s="25"/>
      <c r="I110" s="25">
        <f t="shared" si="3"/>
        <v>0</v>
      </c>
    </row>
    <row r="111" spans="2:9" x14ac:dyDescent="0.4">
      <c r="B111" s="23"/>
      <c r="C111" s="23"/>
      <c r="D111" s="24" t="s">
        <v>109</v>
      </c>
      <c r="E111" s="25">
        <v>344807</v>
      </c>
      <c r="F111" s="25">
        <v>18147</v>
      </c>
      <c r="G111" s="25">
        <f t="shared" si="2"/>
        <v>362954</v>
      </c>
      <c r="H111" s="25"/>
      <c r="I111" s="25">
        <f t="shared" si="3"/>
        <v>362954</v>
      </c>
    </row>
    <row r="112" spans="2:9" x14ac:dyDescent="0.4">
      <c r="B112" s="23"/>
      <c r="C112" s="23"/>
      <c r="D112" s="24" t="s">
        <v>110</v>
      </c>
      <c r="E112" s="25">
        <v>59133</v>
      </c>
      <c r="F112" s="25">
        <v>3105</v>
      </c>
      <c r="G112" s="25">
        <f t="shared" si="2"/>
        <v>62238</v>
      </c>
      <c r="H112" s="25"/>
      <c r="I112" s="25">
        <f t="shared" si="3"/>
        <v>62238</v>
      </c>
    </row>
    <row r="113" spans="2:9" x14ac:dyDescent="0.4">
      <c r="B113" s="23"/>
      <c r="C113" s="23"/>
      <c r="D113" s="24" t="s">
        <v>111</v>
      </c>
      <c r="E113" s="25"/>
      <c r="F113" s="25"/>
      <c r="G113" s="25">
        <f t="shared" si="2"/>
        <v>0</v>
      </c>
      <c r="H113" s="25"/>
      <c r="I113" s="25">
        <f t="shared" si="3"/>
        <v>0</v>
      </c>
    </row>
    <row r="114" spans="2:9" x14ac:dyDescent="0.4">
      <c r="B114" s="23"/>
      <c r="C114" s="23"/>
      <c r="D114" s="24" t="s">
        <v>112</v>
      </c>
      <c r="E114" s="25"/>
      <c r="F114" s="25"/>
      <c r="G114" s="25">
        <f t="shared" si="2"/>
        <v>0</v>
      </c>
      <c r="H114" s="25"/>
      <c r="I114" s="25">
        <f t="shared" si="3"/>
        <v>0</v>
      </c>
    </row>
    <row r="115" spans="2:9" x14ac:dyDescent="0.4">
      <c r="B115" s="23"/>
      <c r="C115" s="23"/>
      <c r="D115" s="24" t="s">
        <v>113</v>
      </c>
      <c r="E115" s="25">
        <v>7630586</v>
      </c>
      <c r="F115" s="25">
        <v>401606</v>
      </c>
      <c r="G115" s="25">
        <f t="shared" si="2"/>
        <v>8032192</v>
      </c>
      <c r="H115" s="25"/>
      <c r="I115" s="25">
        <f t="shared" si="3"/>
        <v>8032192</v>
      </c>
    </row>
    <row r="116" spans="2:9" x14ac:dyDescent="0.4">
      <c r="B116" s="23"/>
      <c r="C116" s="23"/>
      <c r="D116" s="24" t="s">
        <v>114</v>
      </c>
      <c r="E116" s="25"/>
      <c r="F116" s="25"/>
      <c r="G116" s="25">
        <f t="shared" si="2"/>
        <v>0</v>
      </c>
      <c r="H116" s="25"/>
      <c r="I116" s="25">
        <f t="shared" si="3"/>
        <v>0</v>
      </c>
    </row>
    <row r="117" spans="2:9" x14ac:dyDescent="0.4">
      <c r="B117" s="23"/>
      <c r="C117" s="23"/>
      <c r="D117" s="24" t="s">
        <v>115</v>
      </c>
      <c r="E117" s="25">
        <v>1055800</v>
      </c>
      <c r="F117" s="25">
        <v>55620</v>
      </c>
      <c r="G117" s="25">
        <f t="shared" si="2"/>
        <v>1111420</v>
      </c>
      <c r="H117" s="25"/>
      <c r="I117" s="25">
        <f t="shared" si="3"/>
        <v>1111420</v>
      </c>
    </row>
    <row r="118" spans="2:9" x14ac:dyDescent="0.4">
      <c r="B118" s="23"/>
      <c r="C118" s="23"/>
      <c r="D118" s="24" t="s">
        <v>116</v>
      </c>
      <c r="E118" s="25">
        <v>378039</v>
      </c>
      <c r="F118" s="25">
        <v>19896</v>
      </c>
      <c r="G118" s="25">
        <f t="shared" si="2"/>
        <v>397935</v>
      </c>
      <c r="H118" s="25"/>
      <c r="I118" s="25">
        <f t="shared" si="3"/>
        <v>397935</v>
      </c>
    </row>
    <row r="119" spans="2:9" x14ac:dyDescent="0.4">
      <c r="B119" s="23"/>
      <c r="C119" s="23"/>
      <c r="D119" s="24" t="s">
        <v>117</v>
      </c>
      <c r="E119" s="25">
        <v>76430</v>
      </c>
      <c r="F119" s="25">
        <v>4024</v>
      </c>
      <c r="G119" s="25">
        <f t="shared" si="2"/>
        <v>80454</v>
      </c>
      <c r="H119" s="25"/>
      <c r="I119" s="25">
        <f t="shared" si="3"/>
        <v>80454</v>
      </c>
    </row>
    <row r="120" spans="2:9" x14ac:dyDescent="0.4">
      <c r="B120" s="23"/>
      <c r="C120" s="23"/>
      <c r="D120" s="24" t="s">
        <v>118</v>
      </c>
      <c r="E120" s="25"/>
      <c r="F120" s="25"/>
      <c r="G120" s="25">
        <f t="shared" si="2"/>
        <v>0</v>
      </c>
      <c r="H120" s="25"/>
      <c r="I120" s="25">
        <f t="shared" si="3"/>
        <v>0</v>
      </c>
    </row>
    <row r="121" spans="2:9" x14ac:dyDescent="0.4">
      <c r="B121" s="23"/>
      <c r="C121" s="23"/>
      <c r="D121" s="24" t="s">
        <v>119</v>
      </c>
      <c r="E121" s="25"/>
      <c r="F121" s="25"/>
      <c r="G121" s="25">
        <f t="shared" si="2"/>
        <v>0</v>
      </c>
      <c r="H121" s="25"/>
      <c r="I121" s="25">
        <f t="shared" si="3"/>
        <v>0</v>
      </c>
    </row>
    <row r="122" spans="2:9" x14ac:dyDescent="0.4">
      <c r="B122" s="23"/>
      <c r="C122" s="23"/>
      <c r="D122" s="24" t="s">
        <v>120</v>
      </c>
      <c r="E122" s="25">
        <v>9507</v>
      </c>
      <c r="F122" s="25">
        <v>501</v>
      </c>
      <c r="G122" s="25">
        <f t="shared" si="2"/>
        <v>10008</v>
      </c>
      <c r="H122" s="25"/>
      <c r="I122" s="25">
        <f t="shared" si="3"/>
        <v>10008</v>
      </c>
    </row>
    <row r="123" spans="2:9" x14ac:dyDescent="0.4">
      <c r="B123" s="23"/>
      <c r="C123" s="23"/>
      <c r="D123" s="24" t="s">
        <v>121</v>
      </c>
      <c r="E123" s="25">
        <f>+E124+E125+E126+E127+E128+E129+E130+E131+E132+E133+E134+E135+E136+E137+E138+E139+E140+E141+E142+E143</f>
        <v>14505604</v>
      </c>
      <c r="F123" s="25">
        <f>+F124+F125+F126+F127+F128+F129+F130+F131+F132+F133+F134+F135+F136+F137+F138+F139+F140+F141+F142+F143</f>
        <v>670777</v>
      </c>
      <c r="G123" s="25">
        <f t="shared" si="2"/>
        <v>15176381</v>
      </c>
      <c r="H123" s="25">
        <f>+H124+H125+H126+H127+H128+H129+H130+H131+H132+H133+H134+H135+H136+H137+H138+H139+H140+H141+H142+H143</f>
        <v>0</v>
      </c>
      <c r="I123" s="25">
        <f t="shared" si="3"/>
        <v>15176381</v>
      </c>
    </row>
    <row r="124" spans="2:9" x14ac:dyDescent="0.4">
      <c r="B124" s="23"/>
      <c r="C124" s="23"/>
      <c r="D124" s="24" t="s">
        <v>122</v>
      </c>
      <c r="E124" s="25">
        <v>253397</v>
      </c>
      <c r="F124" s="25">
        <v>13334</v>
      </c>
      <c r="G124" s="25">
        <f t="shared" si="2"/>
        <v>266731</v>
      </c>
      <c r="H124" s="25"/>
      <c r="I124" s="25">
        <f t="shared" si="3"/>
        <v>266731</v>
      </c>
    </row>
    <row r="125" spans="2:9" x14ac:dyDescent="0.4">
      <c r="B125" s="23"/>
      <c r="C125" s="23"/>
      <c r="D125" s="24" t="s">
        <v>123</v>
      </c>
      <c r="E125" s="25">
        <v>7244</v>
      </c>
      <c r="F125" s="25">
        <v>381</v>
      </c>
      <c r="G125" s="25">
        <f t="shared" si="2"/>
        <v>7625</v>
      </c>
      <c r="H125" s="25"/>
      <c r="I125" s="25">
        <f t="shared" si="3"/>
        <v>7625</v>
      </c>
    </row>
    <row r="126" spans="2:9" x14ac:dyDescent="0.4">
      <c r="B126" s="23"/>
      <c r="C126" s="23"/>
      <c r="D126" s="24" t="s">
        <v>124</v>
      </c>
      <c r="E126" s="25">
        <v>21583</v>
      </c>
      <c r="F126" s="25">
        <v>1136</v>
      </c>
      <c r="G126" s="25">
        <f t="shared" si="2"/>
        <v>22719</v>
      </c>
      <c r="H126" s="25"/>
      <c r="I126" s="25">
        <f t="shared" si="3"/>
        <v>22719</v>
      </c>
    </row>
    <row r="127" spans="2:9" x14ac:dyDescent="0.4">
      <c r="B127" s="23"/>
      <c r="C127" s="23"/>
      <c r="D127" s="24" t="s">
        <v>125</v>
      </c>
      <c r="E127" s="25">
        <v>181986</v>
      </c>
      <c r="F127" s="25">
        <v>9577</v>
      </c>
      <c r="G127" s="25">
        <f t="shared" si="2"/>
        <v>191563</v>
      </c>
      <c r="H127" s="25"/>
      <c r="I127" s="25">
        <f t="shared" si="3"/>
        <v>191563</v>
      </c>
    </row>
    <row r="128" spans="2:9" x14ac:dyDescent="0.4">
      <c r="B128" s="23"/>
      <c r="C128" s="23"/>
      <c r="D128" s="24" t="s">
        <v>126</v>
      </c>
      <c r="E128" s="25">
        <v>178310</v>
      </c>
      <c r="F128" s="25">
        <v>9622</v>
      </c>
      <c r="G128" s="25">
        <f t="shared" si="2"/>
        <v>187932</v>
      </c>
      <c r="H128" s="25"/>
      <c r="I128" s="25">
        <f t="shared" si="3"/>
        <v>187932</v>
      </c>
    </row>
    <row r="129" spans="2:9" x14ac:dyDescent="0.4">
      <c r="B129" s="23"/>
      <c r="C129" s="23"/>
      <c r="D129" s="24" t="s">
        <v>127</v>
      </c>
      <c r="E129" s="25"/>
      <c r="F129" s="25"/>
      <c r="G129" s="25">
        <f t="shared" si="2"/>
        <v>0</v>
      </c>
      <c r="H129" s="25"/>
      <c r="I129" s="25">
        <f t="shared" si="3"/>
        <v>0</v>
      </c>
    </row>
    <row r="130" spans="2:9" x14ac:dyDescent="0.4">
      <c r="B130" s="23"/>
      <c r="C130" s="23"/>
      <c r="D130" s="24" t="s">
        <v>128</v>
      </c>
      <c r="E130" s="25">
        <v>592542</v>
      </c>
      <c r="F130" s="25">
        <v>31188</v>
      </c>
      <c r="G130" s="25">
        <f t="shared" si="2"/>
        <v>623730</v>
      </c>
      <c r="H130" s="25"/>
      <c r="I130" s="25">
        <f t="shared" si="3"/>
        <v>623730</v>
      </c>
    </row>
    <row r="131" spans="2:9" x14ac:dyDescent="0.4">
      <c r="B131" s="23"/>
      <c r="C131" s="23"/>
      <c r="D131" s="24" t="s">
        <v>129</v>
      </c>
      <c r="E131" s="25">
        <v>217233</v>
      </c>
      <c r="F131" s="25">
        <v>11430</v>
      </c>
      <c r="G131" s="25">
        <f t="shared" si="2"/>
        <v>228663</v>
      </c>
      <c r="H131" s="25"/>
      <c r="I131" s="25">
        <f t="shared" si="3"/>
        <v>228663</v>
      </c>
    </row>
    <row r="132" spans="2:9" x14ac:dyDescent="0.4">
      <c r="B132" s="23"/>
      <c r="C132" s="23"/>
      <c r="D132" s="24" t="s">
        <v>130</v>
      </c>
      <c r="E132" s="25"/>
      <c r="F132" s="25"/>
      <c r="G132" s="25">
        <f t="shared" si="2"/>
        <v>0</v>
      </c>
      <c r="H132" s="25"/>
      <c r="I132" s="25">
        <f t="shared" si="3"/>
        <v>0</v>
      </c>
    </row>
    <row r="133" spans="2:9" x14ac:dyDescent="0.4">
      <c r="B133" s="23"/>
      <c r="C133" s="23"/>
      <c r="D133" s="24" t="s">
        <v>131</v>
      </c>
      <c r="E133" s="25">
        <v>138385</v>
      </c>
      <c r="F133" s="25">
        <v>7439</v>
      </c>
      <c r="G133" s="25">
        <f t="shared" si="2"/>
        <v>145824</v>
      </c>
      <c r="H133" s="25"/>
      <c r="I133" s="25">
        <f t="shared" si="3"/>
        <v>145824</v>
      </c>
    </row>
    <row r="134" spans="2:9" x14ac:dyDescent="0.4">
      <c r="B134" s="23"/>
      <c r="C134" s="23"/>
      <c r="D134" s="24" t="s">
        <v>132</v>
      </c>
      <c r="E134" s="25">
        <v>12290704</v>
      </c>
      <c r="F134" s="25">
        <v>557515</v>
      </c>
      <c r="G134" s="25">
        <f t="shared" si="2"/>
        <v>12848219</v>
      </c>
      <c r="H134" s="25"/>
      <c r="I134" s="25">
        <f t="shared" si="3"/>
        <v>12848219</v>
      </c>
    </row>
    <row r="135" spans="2:9" x14ac:dyDescent="0.4">
      <c r="B135" s="23"/>
      <c r="C135" s="23"/>
      <c r="D135" s="24" t="s">
        <v>133</v>
      </c>
      <c r="E135" s="25">
        <v>146468</v>
      </c>
      <c r="F135" s="25">
        <v>6369</v>
      </c>
      <c r="G135" s="25">
        <f t="shared" si="2"/>
        <v>152837</v>
      </c>
      <c r="H135" s="25"/>
      <c r="I135" s="25">
        <f t="shared" si="3"/>
        <v>152837</v>
      </c>
    </row>
    <row r="136" spans="2:9" x14ac:dyDescent="0.4">
      <c r="B136" s="23"/>
      <c r="C136" s="23"/>
      <c r="D136" s="24" t="s">
        <v>116</v>
      </c>
      <c r="E136" s="25">
        <v>24938</v>
      </c>
      <c r="F136" s="25">
        <v>1312</v>
      </c>
      <c r="G136" s="25">
        <f t="shared" ref="G136:G199" si="4">+E136+F136</f>
        <v>26250</v>
      </c>
      <c r="H136" s="25"/>
      <c r="I136" s="25">
        <f t="shared" ref="I136:I199" si="5">G136-ABS(H136)</f>
        <v>26250</v>
      </c>
    </row>
    <row r="137" spans="2:9" x14ac:dyDescent="0.4">
      <c r="B137" s="23"/>
      <c r="C137" s="23"/>
      <c r="D137" s="24" t="s">
        <v>117</v>
      </c>
      <c r="E137" s="25">
        <v>61397</v>
      </c>
      <c r="F137" s="25">
        <v>3230</v>
      </c>
      <c r="G137" s="25">
        <f t="shared" si="4"/>
        <v>64627</v>
      </c>
      <c r="H137" s="25"/>
      <c r="I137" s="25">
        <f t="shared" si="5"/>
        <v>64627</v>
      </c>
    </row>
    <row r="138" spans="2:9" x14ac:dyDescent="0.4">
      <c r="B138" s="23"/>
      <c r="C138" s="23"/>
      <c r="D138" s="24" t="s">
        <v>134</v>
      </c>
      <c r="E138" s="25">
        <v>156520</v>
      </c>
      <c r="F138" s="25">
        <v>9309</v>
      </c>
      <c r="G138" s="25">
        <f t="shared" si="4"/>
        <v>165829</v>
      </c>
      <c r="H138" s="25"/>
      <c r="I138" s="25">
        <f t="shared" si="5"/>
        <v>165829</v>
      </c>
    </row>
    <row r="139" spans="2:9" x14ac:dyDescent="0.4">
      <c r="B139" s="23"/>
      <c r="C139" s="23"/>
      <c r="D139" s="24" t="s">
        <v>135</v>
      </c>
      <c r="E139" s="25">
        <v>55408</v>
      </c>
      <c r="F139" s="25">
        <v>2915</v>
      </c>
      <c r="G139" s="25">
        <f t="shared" si="4"/>
        <v>58323</v>
      </c>
      <c r="H139" s="25"/>
      <c r="I139" s="25">
        <f t="shared" si="5"/>
        <v>58323</v>
      </c>
    </row>
    <row r="140" spans="2:9" x14ac:dyDescent="0.4">
      <c r="B140" s="23"/>
      <c r="C140" s="23"/>
      <c r="D140" s="24" t="s">
        <v>136</v>
      </c>
      <c r="E140" s="25">
        <v>62511</v>
      </c>
      <c r="F140" s="25">
        <v>3287</v>
      </c>
      <c r="G140" s="25">
        <f t="shared" si="4"/>
        <v>65798</v>
      </c>
      <c r="H140" s="25"/>
      <c r="I140" s="25">
        <f t="shared" si="5"/>
        <v>65798</v>
      </c>
    </row>
    <row r="141" spans="2:9" x14ac:dyDescent="0.4">
      <c r="B141" s="23"/>
      <c r="C141" s="23"/>
      <c r="D141" s="24" t="s">
        <v>137</v>
      </c>
      <c r="E141" s="25">
        <v>10219</v>
      </c>
      <c r="F141" s="25">
        <v>538</v>
      </c>
      <c r="G141" s="25">
        <f t="shared" si="4"/>
        <v>10757</v>
      </c>
      <c r="H141" s="25"/>
      <c r="I141" s="25">
        <f t="shared" si="5"/>
        <v>10757</v>
      </c>
    </row>
    <row r="142" spans="2:9" x14ac:dyDescent="0.4">
      <c r="B142" s="23"/>
      <c r="C142" s="23"/>
      <c r="D142" s="24" t="s">
        <v>138</v>
      </c>
      <c r="E142" s="25">
        <v>76644</v>
      </c>
      <c r="F142" s="25">
        <v>610</v>
      </c>
      <c r="G142" s="25">
        <f t="shared" si="4"/>
        <v>77254</v>
      </c>
      <c r="H142" s="25"/>
      <c r="I142" s="25">
        <f t="shared" si="5"/>
        <v>77254</v>
      </c>
    </row>
    <row r="143" spans="2:9" x14ac:dyDescent="0.4">
      <c r="B143" s="23"/>
      <c r="C143" s="23"/>
      <c r="D143" s="24" t="s">
        <v>120</v>
      </c>
      <c r="E143" s="25">
        <f>+E144</f>
        <v>30115</v>
      </c>
      <c r="F143" s="25">
        <f>+F144</f>
        <v>1585</v>
      </c>
      <c r="G143" s="25">
        <f t="shared" si="4"/>
        <v>31700</v>
      </c>
      <c r="H143" s="25">
        <f>+H144</f>
        <v>0</v>
      </c>
      <c r="I143" s="25">
        <f t="shared" si="5"/>
        <v>31700</v>
      </c>
    </row>
    <row r="144" spans="2:9" x14ac:dyDescent="0.4">
      <c r="B144" s="23"/>
      <c r="C144" s="23"/>
      <c r="D144" s="24" t="s">
        <v>139</v>
      </c>
      <c r="E144" s="25">
        <v>30115</v>
      </c>
      <c r="F144" s="25">
        <v>1585</v>
      </c>
      <c r="G144" s="25">
        <f t="shared" si="4"/>
        <v>31700</v>
      </c>
      <c r="H144" s="25"/>
      <c r="I144" s="25">
        <f t="shared" si="5"/>
        <v>31700</v>
      </c>
    </row>
    <row r="145" spans="2:9" x14ac:dyDescent="0.4">
      <c r="B145" s="23"/>
      <c r="C145" s="23"/>
      <c r="D145" s="24" t="s">
        <v>140</v>
      </c>
      <c r="E145" s="25"/>
      <c r="F145" s="25"/>
      <c r="G145" s="25">
        <f t="shared" si="4"/>
        <v>0</v>
      </c>
      <c r="H145" s="25"/>
      <c r="I145" s="25">
        <f t="shared" si="5"/>
        <v>0</v>
      </c>
    </row>
    <row r="146" spans="2:9" x14ac:dyDescent="0.4">
      <c r="B146" s="23"/>
      <c r="C146" s="23"/>
      <c r="D146" s="24" t="s">
        <v>141</v>
      </c>
      <c r="E146" s="25">
        <v>1778358</v>
      </c>
      <c r="F146" s="25">
        <v>93597</v>
      </c>
      <c r="G146" s="25">
        <f t="shared" si="4"/>
        <v>1871955</v>
      </c>
      <c r="H146" s="25"/>
      <c r="I146" s="25">
        <f t="shared" si="5"/>
        <v>1871955</v>
      </c>
    </row>
    <row r="147" spans="2:9" x14ac:dyDescent="0.4">
      <c r="B147" s="23"/>
      <c r="C147" s="23"/>
      <c r="D147" s="24" t="s">
        <v>142</v>
      </c>
      <c r="E147" s="25">
        <f>+E148+E149+E151+E152</f>
        <v>238618</v>
      </c>
      <c r="F147" s="25">
        <f>+F148+F149+F151+F152</f>
        <v>9396</v>
      </c>
      <c r="G147" s="25">
        <f t="shared" si="4"/>
        <v>248014</v>
      </c>
      <c r="H147" s="25">
        <f>+H148+H149+H151+H152</f>
        <v>0</v>
      </c>
      <c r="I147" s="25">
        <f t="shared" si="5"/>
        <v>248014</v>
      </c>
    </row>
    <row r="148" spans="2:9" x14ac:dyDescent="0.4">
      <c r="B148" s="23"/>
      <c r="C148" s="23"/>
      <c r="D148" s="24" t="s">
        <v>143</v>
      </c>
      <c r="E148" s="25">
        <v>178552</v>
      </c>
      <c r="F148" s="25">
        <v>9396</v>
      </c>
      <c r="G148" s="25">
        <f t="shared" si="4"/>
        <v>187948</v>
      </c>
      <c r="H148" s="25"/>
      <c r="I148" s="25">
        <f t="shared" si="5"/>
        <v>187948</v>
      </c>
    </row>
    <row r="149" spans="2:9" x14ac:dyDescent="0.4">
      <c r="B149" s="23"/>
      <c r="C149" s="23"/>
      <c r="D149" s="24" t="s">
        <v>120</v>
      </c>
      <c r="E149" s="25">
        <f>+E150</f>
        <v>60066</v>
      </c>
      <c r="F149" s="25">
        <f>+F150</f>
        <v>0</v>
      </c>
      <c r="G149" s="25">
        <f t="shared" si="4"/>
        <v>60066</v>
      </c>
      <c r="H149" s="25">
        <f>+H150</f>
        <v>0</v>
      </c>
      <c r="I149" s="25">
        <f t="shared" si="5"/>
        <v>60066</v>
      </c>
    </row>
    <row r="150" spans="2:9" x14ac:dyDescent="0.4">
      <c r="B150" s="23"/>
      <c r="C150" s="23"/>
      <c r="D150" s="24" t="s">
        <v>139</v>
      </c>
      <c r="E150" s="25">
        <v>60066</v>
      </c>
      <c r="F150" s="25"/>
      <c r="G150" s="25">
        <f t="shared" si="4"/>
        <v>60066</v>
      </c>
      <c r="H150" s="25"/>
      <c r="I150" s="25">
        <f t="shared" si="5"/>
        <v>60066</v>
      </c>
    </row>
    <row r="151" spans="2:9" x14ac:dyDescent="0.4">
      <c r="B151" s="23"/>
      <c r="C151" s="23"/>
      <c r="D151" s="24" t="s">
        <v>144</v>
      </c>
      <c r="E151" s="25"/>
      <c r="F151" s="25"/>
      <c r="G151" s="25">
        <f t="shared" si="4"/>
        <v>0</v>
      </c>
      <c r="H151" s="25"/>
      <c r="I151" s="25">
        <f t="shared" si="5"/>
        <v>0</v>
      </c>
    </row>
    <row r="152" spans="2:9" x14ac:dyDescent="0.4">
      <c r="B152" s="23"/>
      <c r="C152" s="23"/>
      <c r="D152" s="24" t="s">
        <v>145</v>
      </c>
      <c r="E152" s="25"/>
      <c r="F152" s="25"/>
      <c r="G152" s="25">
        <f t="shared" si="4"/>
        <v>0</v>
      </c>
      <c r="H152" s="25"/>
      <c r="I152" s="25">
        <f t="shared" si="5"/>
        <v>0</v>
      </c>
    </row>
    <row r="153" spans="2:9" x14ac:dyDescent="0.4">
      <c r="B153" s="23"/>
      <c r="C153" s="23"/>
      <c r="D153" s="24" t="s">
        <v>146</v>
      </c>
      <c r="E153" s="25">
        <f>+E154+E156+E157</f>
        <v>0</v>
      </c>
      <c r="F153" s="25">
        <f>+F154+F156+F157</f>
        <v>0</v>
      </c>
      <c r="G153" s="25">
        <f t="shared" si="4"/>
        <v>0</v>
      </c>
      <c r="H153" s="25">
        <f>+H154+H156+H157</f>
        <v>0</v>
      </c>
      <c r="I153" s="25">
        <f t="shared" si="5"/>
        <v>0</v>
      </c>
    </row>
    <row r="154" spans="2:9" x14ac:dyDescent="0.4">
      <c r="B154" s="23"/>
      <c r="C154" s="23"/>
      <c r="D154" s="24" t="s">
        <v>147</v>
      </c>
      <c r="E154" s="25">
        <f>+E155</f>
        <v>0</v>
      </c>
      <c r="F154" s="25">
        <f>+F155</f>
        <v>0</v>
      </c>
      <c r="G154" s="25">
        <f t="shared" si="4"/>
        <v>0</v>
      </c>
      <c r="H154" s="25">
        <f>+H155</f>
        <v>0</v>
      </c>
      <c r="I154" s="25">
        <f t="shared" si="5"/>
        <v>0</v>
      </c>
    </row>
    <row r="155" spans="2:9" x14ac:dyDescent="0.4">
      <c r="B155" s="23"/>
      <c r="C155" s="23"/>
      <c r="D155" s="24" t="s">
        <v>148</v>
      </c>
      <c r="E155" s="25"/>
      <c r="F155" s="25"/>
      <c r="G155" s="25">
        <f t="shared" si="4"/>
        <v>0</v>
      </c>
      <c r="H155" s="25"/>
      <c r="I155" s="25">
        <f t="shared" si="5"/>
        <v>0</v>
      </c>
    </row>
    <row r="156" spans="2:9" x14ac:dyDescent="0.4">
      <c r="B156" s="23"/>
      <c r="C156" s="23"/>
      <c r="D156" s="24" t="s">
        <v>149</v>
      </c>
      <c r="E156" s="25"/>
      <c r="F156" s="25"/>
      <c r="G156" s="25">
        <f t="shared" si="4"/>
        <v>0</v>
      </c>
      <c r="H156" s="25"/>
      <c r="I156" s="25">
        <f t="shared" si="5"/>
        <v>0</v>
      </c>
    </row>
    <row r="157" spans="2:9" x14ac:dyDescent="0.4">
      <c r="B157" s="23"/>
      <c r="C157" s="23"/>
      <c r="D157" s="24" t="s">
        <v>150</v>
      </c>
      <c r="E157" s="25"/>
      <c r="F157" s="25"/>
      <c r="G157" s="25">
        <f t="shared" si="4"/>
        <v>0</v>
      </c>
      <c r="H157" s="25"/>
      <c r="I157" s="25">
        <f t="shared" si="5"/>
        <v>0</v>
      </c>
    </row>
    <row r="158" spans="2:9" x14ac:dyDescent="0.4">
      <c r="B158" s="23"/>
      <c r="C158" s="26"/>
      <c r="D158" s="27" t="s">
        <v>151</v>
      </c>
      <c r="E158" s="28">
        <f>+E79+E105+E123+E145+E146+E147+E153</f>
        <v>109751811</v>
      </c>
      <c r="F158" s="28">
        <f>+F79+F105+F123+F145+F146+F147+F153</f>
        <v>5570686</v>
      </c>
      <c r="G158" s="28">
        <f t="shared" si="4"/>
        <v>115322497</v>
      </c>
      <c r="H158" s="28">
        <f>+H79+H105+H123+H145+H146+H147+H153</f>
        <v>0</v>
      </c>
      <c r="I158" s="28">
        <f t="shared" si="5"/>
        <v>115322497</v>
      </c>
    </row>
    <row r="159" spans="2:9" x14ac:dyDescent="0.4">
      <c r="B159" s="26"/>
      <c r="C159" s="29" t="s">
        <v>152</v>
      </c>
      <c r="D159" s="30"/>
      <c r="E159" s="31">
        <f xml:space="preserve"> +E78 - E158</f>
        <v>39699525</v>
      </c>
      <c r="F159" s="31">
        <f xml:space="preserve"> +F78 - F158</f>
        <v>377899</v>
      </c>
      <c r="G159" s="31">
        <f t="shared" si="4"/>
        <v>40077424</v>
      </c>
      <c r="H159" s="31">
        <f xml:space="preserve"> +H78 - H158</f>
        <v>0</v>
      </c>
      <c r="I159" s="31">
        <f>I78-I158</f>
        <v>40077424</v>
      </c>
    </row>
    <row r="160" spans="2:9" x14ac:dyDescent="0.4">
      <c r="B160" s="20" t="s">
        <v>153</v>
      </c>
      <c r="C160" s="20" t="s">
        <v>15</v>
      </c>
      <c r="D160" s="24" t="s">
        <v>154</v>
      </c>
      <c r="E160" s="25">
        <f>+E161+E162</f>
        <v>0</v>
      </c>
      <c r="F160" s="25">
        <f>+F161+F162</f>
        <v>0</v>
      </c>
      <c r="G160" s="25">
        <f t="shared" si="4"/>
        <v>0</v>
      </c>
      <c r="H160" s="25">
        <f>+H161+H162</f>
        <v>0</v>
      </c>
      <c r="I160" s="25">
        <f t="shared" si="5"/>
        <v>0</v>
      </c>
    </row>
    <row r="161" spans="2:9" x14ac:dyDescent="0.4">
      <c r="B161" s="23"/>
      <c r="C161" s="23"/>
      <c r="D161" s="24" t="s">
        <v>155</v>
      </c>
      <c r="E161" s="25"/>
      <c r="F161" s="25"/>
      <c r="G161" s="25">
        <f t="shared" si="4"/>
        <v>0</v>
      </c>
      <c r="H161" s="25"/>
      <c r="I161" s="25">
        <f t="shared" si="5"/>
        <v>0</v>
      </c>
    </row>
    <row r="162" spans="2:9" x14ac:dyDescent="0.4">
      <c r="B162" s="23"/>
      <c r="C162" s="23"/>
      <c r="D162" s="24" t="s">
        <v>156</v>
      </c>
      <c r="E162" s="25"/>
      <c r="F162" s="25"/>
      <c r="G162" s="25">
        <f t="shared" si="4"/>
        <v>0</v>
      </c>
      <c r="H162" s="25"/>
      <c r="I162" s="25">
        <f t="shared" si="5"/>
        <v>0</v>
      </c>
    </row>
    <row r="163" spans="2:9" x14ac:dyDescent="0.4">
      <c r="B163" s="23"/>
      <c r="C163" s="23"/>
      <c r="D163" s="24" t="s">
        <v>157</v>
      </c>
      <c r="E163" s="25">
        <f>+E164+E165</f>
        <v>0</v>
      </c>
      <c r="F163" s="25">
        <f>+F164+F165</f>
        <v>0</v>
      </c>
      <c r="G163" s="25">
        <f t="shared" si="4"/>
        <v>0</v>
      </c>
      <c r="H163" s="25">
        <f>+H164+H165</f>
        <v>0</v>
      </c>
      <c r="I163" s="25">
        <f t="shared" si="5"/>
        <v>0</v>
      </c>
    </row>
    <row r="164" spans="2:9" x14ac:dyDescent="0.4">
      <c r="B164" s="23"/>
      <c r="C164" s="23"/>
      <c r="D164" s="24" t="s">
        <v>158</v>
      </c>
      <c r="E164" s="25"/>
      <c r="F164" s="25"/>
      <c r="G164" s="25">
        <f t="shared" si="4"/>
        <v>0</v>
      </c>
      <c r="H164" s="25"/>
      <c r="I164" s="25">
        <f t="shared" si="5"/>
        <v>0</v>
      </c>
    </row>
    <row r="165" spans="2:9" x14ac:dyDescent="0.4">
      <c r="B165" s="23"/>
      <c r="C165" s="23"/>
      <c r="D165" s="24" t="s">
        <v>159</v>
      </c>
      <c r="E165" s="25"/>
      <c r="F165" s="25"/>
      <c r="G165" s="25">
        <f t="shared" si="4"/>
        <v>0</v>
      </c>
      <c r="H165" s="25"/>
      <c r="I165" s="25">
        <f t="shared" si="5"/>
        <v>0</v>
      </c>
    </row>
    <row r="166" spans="2:9" x14ac:dyDescent="0.4">
      <c r="B166" s="23"/>
      <c r="C166" s="23"/>
      <c r="D166" s="24" t="s">
        <v>160</v>
      </c>
      <c r="E166" s="25"/>
      <c r="F166" s="25"/>
      <c r="G166" s="25">
        <f t="shared" si="4"/>
        <v>0</v>
      </c>
      <c r="H166" s="25"/>
      <c r="I166" s="25">
        <f t="shared" si="5"/>
        <v>0</v>
      </c>
    </row>
    <row r="167" spans="2:9" x14ac:dyDescent="0.4">
      <c r="B167" s="23"/>
      <c r="C167" s="23"/>
      <c r="D167" s="24" t="s">
        <v>161</v>
      </c>
      <c r="E167" s="25"/>
      <c r="F167" s="25"/>
      <c r="G167" s="25">
        <f t="shared" si="4"/>
        <v>0</v>
      </c>
      <c r="H167" s="25"/>
      <c r="I167" s="25">
        <f t="shared" si="5"/>
        <v>0</v>
      </c>
    </row>
    <row r="168" spans="2:9" x14ac:dyDescent="0.4">
      <c r="B168" s="23"/>
      <c r="C168" s="23"/>
      <c r="D168" s="24" t="s">
        <v>162</v>
      </c>
      <c r="E168" s="25">
        <f>+E169+E170+E171+E172</f>
        <v>0</v>
      </c>
      <c r="F168" s="25">
        <f>+F169+F170+F171+F172</f>
        <v>0</v>
      </c>
      <c r="G168" s="25">
        <f t="shared" si="4"/>
        <v>0</v>
      </c>
      <c r="H168" s="25">
        <f>+H169+H170+H171+H172</f>
        <v>0</v>
      </c>
      <c r="I168" s="25">
        <f t="shared" si="5"/>
        <v>0</v>
      </c>
    </row>
    <row r="169" spans="2:9" x14ac:dyDescent="0.4">
      <c r="B169" s="23"/>
      <c r="C169" s="23"/>
      <c r="D169" s="24" t="s">
        <v>163</v>
      </c>
      <c r="E169" s="25"/>
      <c r="F169" s="25"/>
      <c r="G169" s="25">
        <f t="shared" si="4"/>
        <v>0</v>
      </c>
      <c r="H169" s="25"/>
      <c r="I169" s="25">
        <f t="shared" si="5"/>
        <v>0</v>
      </c>
    </row>
    <row r="170" spans="2:9" x14ac:dyDescent="0.4">
      <c r="B170" s="23"/>
      <c r="C170" s="23"/>
      <c r="D170" s="24" t="s">
        <v>164</v>
      </c>
      <c r="E170" s="25"/>
      <c r="F170" s="25"/>
      <c r="G170" s="25">
        <f t="shared" si="4"/>
        <v>0</v>
      </c>
      <c r="H170" s="25"/>
      <c r="I170" s="25">
        <f t="shared" si="5"/>
        <v>0</v>
      </c>
    </row>
    <row r="171" spans="2:9" x14ac:dyDescent="0.4">
      <c r="B171" s="23"/>
      <c r="C171" s="23"/>
      <c r="D171" s="24" t="s">
        <v>165</v>
      </c>
      <c r="E171" s="25"/>
      <c r="F171" s="25"/>
      <c r="G171" s="25">
        <f t="shared" si="4"/>
        <v>0</v>
      </c>
      <c r="H171" s="25"/>
      <c r="I171" s="25">
        <f t="shared" si="5"/>
        <v>0</v>
      </c>
    </row>
    <row r="172" spans="2:9" x14ac:dyDescent="0.4">
      <c r="B172" s="23"/>
      <c r="C172" s="23"/>
      <c r="D172" s="24" t="s">
        <v>166</v>
      </c>
      <c r="E172" s="25"/>
      <c r="F172" s="25"/>
      <c r="G172" s="25">
        <f t="shared" si="4"/>
        <v>0</v>
      </c>
      <c r="H172" s="25"/>
      <c r="I172" s="25">
        <f t="shared" si="5"/>
        <v>0</v>
      </c>
    </row>
    <row r="173" spans="2:9" x14ac:dyDescent="0.4">
      <c r="B173" s="23"/>
      <c r="C173" s="23"/>
      <c r="D173" s="24" t="s">
        <v>167</v>
      </c>
      <c r="E173" s="25">
        <f>+E174</f>
        <v>0</v>
      </c>
      <c r="F173" s="25">
        <f>+F174</f>
        <v>0</v>
      </c>
      <c r="G173" s="25">
        <f t="shared" si="4"/>
        <v>0</v>
      </c>
      <c r="H173" s="25">
        <f>+H174</f>
        <v>0</v>
      </c>
      <c r="I173" s="25">
        <f t="shared" si="5"/>
        <v>0</v>
      </c>
    </row>
    <row r="174" spans="2:9" x14ac:dyDescent="0.4">
      <c r="B174" s="23"/>
      <c r="C174" s="23"/>
      <c r="D174" s="24" t="s">
        <v>73</v>
      </c>
      <c r="E174" s="25"/>
      <c r="F174" s="25"/>
      <c r="G174" s="25">
        <f t="shared" si="4"/>
        <v>0</v>
      </c>
      <c r="H174" s="25"/>
      <c r="I174" s="25">
        <f t="shared" si="5"/>
        <v>0</v>
      </c>
    </row>
    <row r="175" spans="2:9" x14ac:dyDescent="0.4">
      <c r="B175" s="23"/>
      <c r="C175" s="26"/>
      <c r="D175" s="27" t="s">
        <v>168</v>
      </c>
      <c r="E175" s="28">
        <f>+E160+E163+E166+E167+E168+E173</f>
        <v>0</v>
      </c>
      <c r="F175" s="28">
        <f>+F160+F163+F166+F167+F168+F173</f>
        <v>0</v>
      </c>
      <c r="G175" s="28">
        <f t="shared" si="4"/>
        <v>0</v>
      </c>
      <c r="H175" s="28">
        <f>+H160+H163+H166+H167+H168+H173</f>
        <v>0</v>
      </c>
      <c r="I175" s="28">
        <f t="shared" si="5"/>
        <v>0</v>
      </c>
    </row>
    <row r="176" spans="2:9" x14ac:dyDescent="0.4">
      <c r="B176" s="23"/>
      <c r="C176" s="20" t="s">
        <v>76</v>
      </c>
      <c r="D176" s="24" t="s">
        <v>169</v>
      </c>
      <c r="E176" s="25">
        <v>8064360</v>
      </c>
      <c r="F176" s="25">
        <v>424440</v>
      </c>
      <c r="G176" s="25">
        <f t="shared" si="4"/>
        <v>8488800</v>
      </c>
      <c r="H176" s="25"/>
      <c r="I176" s="25">
        <f t="shared" si="5"/>
        <v>8488800</v>
      </c>
    </row>
    <row r="177" spans="2:9" x14ac:dyDescent="0.4">
      <c r="B177" s="23"/>
      <c r="C177" s="23"/>
      <c r="D177" s="24" t="s">
        <v>170</v>
      </c>
      <c r="E177" s="25">
        <f>+E178+E179+E180+E181+E182+E183+E184+E185+E186+E187</f>
        <v>1105522</v>
      </c>
      <c r="F177" s="25">
        <f>+F178+F179+F180+F181+F182+F183+F184+F185+F186+F187</f>
        <v>0</v>
      </c>
      <c r="G177" s="25">
        <f t="shared" si="4"/>
        <v>1105522</v>
      </c>
      <c r="H177" s="25">
        <f>+H178+H179+H180+H181+H182+H183+H184+H185+H186+H187</f>
        <v>0</v>
      </c>
      <c r="I177" s="25">
        <f t="shared" si="5"/>
        <v>1105522</v>
      </c>
    </row>
    <row r="178" spans="2:9" x14ac:dyDescent="0.4">
      <c r="B178" s="23"/>
      <c r="C178" s="23"/>
      <c r="D178" s="24" t="s">
        <v>171</v>
      </c>
      <c r="E178" s="25"/>
      <c r="F178" s="25"/>
      <c r="G178" s="25">
        <f t="shared" si="4"/>
        <v>0</v>
      </c>
      <c r="H178" s="25"/>
      <c r="I178" s="25">
        <f t="shared" si="5"/>
        <v>0</v>
      </c>
    </row>
    <row r="179" spans="2:9" x14ac:dyDescent="0.4">
      <c r="B179" s="23"/>
      <c r="C179" s="23"/>
      <c r="D179" s="24" t="s">
        <v>172</v>
      </c>
      <c r="E179" s="25"/>
      <c r="F179" s="25"/>
      <c r="G179" s="25">
        <f t="shared" si="4"/>
        <v>0</v>
      </c>
      <c r="H179" s="25"/>
      <c r="I179" s="25">
        <f t="shared" si="5"/>
        <v>0</v>
      </c>
    </row>
    <row r="180" spans="2:9" x14ac:dyDescent="0.4">
      <c r="B180" s="23"/>
      <c r="C180" s="23"/>
      <c r="D180" s="24" t="s">
        <v>173</v>
      </c>
      <c r="E180" s="25"/>
      <c r="F180" s="25"/>
      <c r="G180" s="25">
        <f t="shared" si="4"/>
        <v>0</v>
      </c>
      <c r="H180" s="25"/>
      <c r="I180" s="25">
        <f t="shared" si="5"/>
        <v>0</v>
      </c>
    </row>
    <row r="181" spans="2:9" x14ac:dyDescent="0.4">
      <c r="B181" s="23"/>
      <c r="C181" s="23"/>
      <c r="D181" s="24" t="s">
        <v>174</v>
      </c>
      <c r="E181" s="25"/>
      <c r="F181" s="25"/>
      <c r="G181" s="25">
        <f t="shared" si="4"/>
        <v>0</v>
      </c>
      <c r="H181" s="25"/>
      <c r="I181" s="25">
        <f t="shared" si="5"/>
        <v>0</v>
      </c>
    </row>
    <row r="182" spans="2:9" x14ac:dyDescent="0.4">
      <c r="B182" s="23"/>
      <c r="C182" s="23"/>
      <c r="D182" s="24" t="s">
        <v>175</v>
      </c>
      <c r="E182" s="25"/>
      <c r="F182" s="25"/>
      <c r="G182" s="25">
        <f t="shared" si="4"/>
        <v>0</v>
      </c>
      <c r="H182" s="25"/>
      <c r="I182" s="25">
        <f t="shared" si="5"/>
        <v>0</v>
      </c>
    </row>
    <row r="183" spans="2:9" x14ac:dyDescent="0.4">
      <c r="B183" s="23"/>
      <c r="C183" s="23"/>
      <c r="D183" s="24" t="s">
        <v>176</v>
      </c>
      <c r="E183" s="25">
        <v>880000</v>
      </c>
      <c r="F183" s="25"/>
      <c r="G183" s="25">
        <f t="shared" si="4"/>
        <v>880000</v>
      </c>
      <c r="H183" s="25"/>
      <c r="I183" s="25">
        <f t="shared" si="5"/>
        <v>880000</v>
      </c>
    </row>
    <row r="184" spans="2:9" x14ac:dyDescent="0.4">
      <c r="B184" s="23"/>
      <c r="C184" s="23"/>
      <c r="D184" s="24" t="s">
        <v>177</v>
      </c>
      <c r="E184" s="25"/>
      <c r="F184" s="25"/>
      <c r="G184" s="25">
        <f t="shared" si="4"/>
        <v>0</v>
      </c>
      <c r="H184" s="25"/>
      <c r="I184" s="25">
        <f t="shared" si="5"/>
        <v>0</v>
      </c>
    </row>
    <row r="185" spans="2:9" x14ac:dyDescent="0.4">
      <c r="B185" s="23"/>
      <c r="C185" s="23"/>
      <c r="D185" s="24" t="s">
        <v>178</v>
      </c>
      <c r="E185" s="25"/>
      <c r="F185" s="25"/>
      <c r="G185" s="25">
        <f t="shared" si="4"/>
        <v>0</v>
      </c>
      <c r="H185" s="25"/>
      <c r="I185" s="25">
        <f t="shared" si="5"/>
        <v>0</v>
      </c>
    </row>
    <row r="186" spans="2:9" x14ac:dyDescent="0.4">
      <c r="B186" s="23"/>
      <c r="C186" s="23"/>
      <c r="D186" s="24" t="s">
        <v>179</v>
      </c>
      <c r="E186" s="25"/>
      <c r="F186" s="25"/>
      <c r="G186" s="25">
        <f t="shared" si="4"/>
        <v>0</v>
      </c>
      <c r="H186" s="25"/>
      <c r="I186" s="25">
        <f t="shared" si="5"/>
        <v>0</v>
      </c>
    </row>
    <row r="187" spans="2:9" x14ac:dyDescent="0.4">
      <c r="B187" s="23"/>
      <c r="C187" s="23"/>
      <c r="D187" s="24" t="s">
        <v>180</v>
      </c>
      <c r="E187" s="25">
        <v>225522</v>
      </c>
      <c r="F187" s="25"/>
      <c r="G187" s="25">
        <f t="shared" si="4"/>
        <v>225522</v>
      </c>
      <c r="H187" s="25"/>
      <c r="I187" s="25">
        <f t="shared" si="5"/>
        <v>225522</v>
      </c>
    </row>
    <row r="188" spans="2:9" x14ac:dyDescent="0.4">
      <c r="B188" s="23"/>
      <c r="C188" s="23"/>
      <c r="D188" s="24" t="s">
        <v>181</v>
      </c>
      <c r="E188" s="25"/>
      <c r="F188" s="25"/>
      <c r="G188" s="25">
        <f t="shared" si="4"/>
        <v>0</v>
      </c>
      <c r="H188" s="25"/>
      <c r="I188" s="25">
        <f t="shared" si="5"/>
        <v>0</v>
      </c>
    </row>
    <row r="189" spans="2:9" x14ac:dyDescent="0.4">
      <c r="B189" s="23"/>
      <c r="C189" s="23"/>
      <c r="D189" s="24" t="s">
        <v>182</v>
      </c>
      <c r="E189" s="25"/>
      <c r="F189" s="25"/>
      <c r="G189" s="25">
        <f t="shared" si="4"/>
        <v>0</v>
      </c>
      <c r="H189" s="25"/>
      <c r="I189" s="25">
        <f t="shared" si="5"/>
        <v>0</v>
      </c>
    </row>
    <row r="190" spans="2:9" x14ac:dyDescent="0.4">
      <c r="B190" s="23"/>
      <c r="C190" s="23"/>
      <c r="D190" s="24" t="s">
        <v>183</v>
      </c>
      <c r="E190" s="25">
        <f>+E191</f>
        <v>0</v>
      </c>
      <c r="F190" s="25">
        <f>+F191</f>
        <v>0</v>
      </c>
      <c r="G190" s="25">
        <f t="shared" si="4"/>
        <v>0</v>
      </c>
      <c r="H190" s="25">
        <f>+H191</f>
        <v>0</v>
      </c>
      <c r="I190" s="25">
        <f t="shared" si="5"/>
        <v>0</v>
      </c>
    </row>
    <row r="191" spans="2:9" x14ac:dyDescent="0.4">
      <c r="B191" s="23"/>
      <c r="C191" s="23"/>
      <c r="D191" s="24" t="s">
        <v>145</v>
      </c>
      <c r="E191" s="25"/>
      <c r="F191" s="25"/>
      <c r="G191" s="25">
        <f t="shared" si="4"/>
        <v>0</v>
      </c>
      <c r="H191" s="25"/>
      <c r="I191" s="25">
        <f t="shared" si="5"/>
        <v>0</v>
      </c>
    </row>
    <row r="192" spans="2:9" x14ac:dyDescent="0.4">
      <c r="B192" s="23"/>
      <c r="C192" s="26"/>
      <c r="D192" s="27" t="s">
        <v>184</v>
      </c>
      <c r="E192" s="28">
        <f>+E176+E177+E188+E189+E190</f>
        <v>9169882</v>
      </c>
      <c r="F192" s="28">
        <f>+F176+F177+F188+F189+F190</f>
        <v>424440</v>
      </c>
      <c r="G192" s="28">
        <f t="shared" si="4"/>
        <v>9594322</v>
      </c>
      <c r="H192" s="28">
        <f>+H176+H177+H188+H189+H190</f>
        <v>0</v>
      </c>
      <c r="I192" s="28">
        <f t="shared" si="5"/>
        <v>9594322</v>
      </c>
    </row>
    <row r="193" spans="2:9" x14ac:dyDescent="0.4">
      <c r="B193" s="26"/>
      <c r="C193" s="32" t="s">
        <v>185</v>
      </c>
      <c r="D193" s="30"/>
      <c r="E193" s="31">
        <f xml:space="preserve"> +E175 - E192</f>
        <v>-9169882</v>
      </c>
      <c r="F193" s="31">
        <f xml:space="preserve"> +F175 - F192</f>
        <v>-424440</v>
      </c>
      <c r="G193" s="31">
        <f t="shared" si="4"/>
        <v>-9594322</v>
      </c>
      <c r="H193" s="31">
        <f xml:space="preserve"> +H175 - H192</f>
        <v>0</v>
      </c>
      <c r="I193" s="31">
        <f>I175-I192</f>
        <v>-9594322</v>
      </c>
    </row>
    <row r="194" spans="2:9" x14ac:dyDescent="0.4">
      <c r="B194" s="20" t="s">
        <v>186</v>
      </c>
      <c r="C194" s="20" t="s">
        <v>15</v>
      </c>
      <c r="D194" s="24" t="s">
        <v>187</v>
      </c>
      <c r="E194" s="25"/>
      <c r="F194" s="25"/>
      <c r="G194" s="25">
        <f t="shared" si="4"/>
        <v>0</v>
      </c>
      <c r="H194" s="25"/>
      <c r="I194" s="25">
        <f t="shared" si="5"/>
        <v>0</v>
      </c>
    </row>
    <row r="195" spans="2:9" x14ac:dyDescent="0.4">
      <c r="B195" s="23"/>
      <c r="C195" s="23"/>
      <c r="D195" s="24" t="s">
        <v>188</v>
      </c>
      <c r="E195" s="25"/>
      <c r="F195" s="25"/>
      <c r="G195" s="25">
        <f t="shared" si="4"/>
        <v>0</v>
      </c>
      <c r="H195" s="25"/>
      <c r="I195" s="25">
        <f t="shared" si="5"/>
        <v>0</v>
      </c>
    </row>
    <row r="196" spans="2:9" x14ac:dyDescent="0.4">
      <c r="B196" s="23"/>
      <c r="C196" s="23"/>
      <c r="D196" s="24" t="s">
        <v>189</v>
      </c>
      <c r="E196" s="25"/>
      <c r="F196" s="25"/>
      <c r="G196" s="25">
        <f t="shared" si="4"/>
        <v>0</v>
      </c>
      <c r="H196" s="25"/>
      <c r="I196" s="25">
        <f t="shared" si="5"/>
        <v>0</v>
      </c>
    </row>
    <row r="197" spans="2:9" x14ac:dyDescent="0.4">
      <c r="B197" s="23"/>
      <c r="C197" s="23"/>
      <c r="D197" s="24" t="s">
        <v>190</v>
      </c>
      <c r="E197" s="25"/>
      <c r="F197" s="25"/>
      <c r="G197" s="25">
        <f t="shared" si="4"/>
        <v>0</v>
      </c>
      <c r="H197" s="25"/>
      <c r="I197" s="25">
        <f t="shared" si="5"/>
        <v>0</v>
      </c>
    </row>
    <row r="198" spans="2:9" x14ac:dyDescent="0.4">
      <c r="B198" s="23"/>
      <c r="C198" s="23"/>
      <c r="D198" s="24" t="s">
        <v>191</v>
      </c>
      <c r="E198" s="25"/>
      <c r="F198" s="25"/>
      <c r="G198" s="25">
        <f t="shared" si="4"/>
        <v>0</v>
      </c>
      <c r="H198" s="25"/>
      <c r="I198" s="25">
        <f t="shared" si="5"/>
        <v>0</v>
      </c>
    </row>
    <row r="199" spans="2:9" x14ac:dyDescent="0.4">
      <c r="B199" s="23"/>
      <c r="C199" s="23"/>
      <c r="D199" s="24" t="s">
        <v>192</v>
      </c>
      <c r="E199" s="25"/>
      <c r="F199" s="25"/>
      <c r="G199" s="25">
        <f t="shared" si="4"/>
        <v>0</v>
      </c>
      <c r="H199" s="25"/>
      <c r="I199" s="25">
        <f t="shared" si="5"/>
        <v>0</v>
      </c>
    </row>
    <row r="200" spans="2:9" x14ac:dyDescent="0.4">
      <c r="B200" s="23"/>
      <c r="C200" s="23"/>
      <c r="D200" s="24" t="s">
        <v>193</v>
      </c>
      <c r="E200" s="25"/>
      <c r="F200" s="25"/>
      <c r="G200" s="25">
        <f t="shared" ref="G200:G255" si="6">+E200+F200</f>
        <v>0</v>
      </c>
      <c r="H200" s="25"/>
      <c r="I200" s="25">
        <f t="shared" ref="I200:I254" si="7">G200-ABS(H200)</f>
        <v>0</v>
      </c>
    </row>
    <row r="201" spans="2:9" x14ac:dyDescent="0.4">
      <c r="B201" s="23"/>
      <c r="C201" s="23"/>
      <c r="D201" s="24" t="s">
        <v>194</v>
      </c>
      <c r="E201" s="25">
        <f>+E202+E203+E204+E205+E206+E207</f>
        <v>0</v>
      </c>
      <c r="F201" s="25">
        <f>+F202+F203+F204+F205+F206+F207</f>
        <v>0</v>
      </c>
      <c r="G201" s="25">
        <f t="shared" si="6"/>
        <v>0</v>
      </c>
      <c r="H201" s="25">
        <f>+H202+H203+H204+H205+H206+H207</f>
        <v>0</v>
      </c>
      <c r="I201" s="25">
        <f t="shared" si="7"/>
        <v>0</v>
      </c>
    </row>
    <row r="202" spans="2:9" x14ac:dyDescent="0.4">
      <c r="B202" s="23"/>
      <c r="C202" s="23"/>
      <c r="D202" s="24" t="s">
        <v>195</v>
      </c>
      <c r="E202" s="25"/>
      <c r="F202" s="25"/>
      <c r="G202" s="25">
        <f t="shared" si="6"/>
        <v>0</v>
      </c>
      <c r="H202" s="25"/>
      <c r="I202" s="25">
        <f t="shared" si="7"/>
        <v>0</v>
      </c>
    </row>
    <row r="203" spans="2:9" x14ac:dyDescent="0.4">
      <c r="B203" s="23"/>
      <c r="C203" s="23"/>
      <c r="D203" s="24" t="s">
        <v>196</v>
      </c>
      <c r="E203" s="25"/>
      <c r="F203" s="25"/>
      <c r="G203" s="25">
        <f t="shared" si="6"/>
        <v>0</v>
      </c>
      <c r="H203" s="25"/>
      <c r="I203" s="25">
        <f t="shared" si="7"/>
        <v>0</v>
      </c>
    </row>
    <row r="204" spans="2:9" x14ac:dyDescent="0.4">
      <c r="B204" s="23"/>
      <c r="C204" s="23"/>
      <c r="D204" s="24" t="s">
        <v>197</v>
      </c>
      <c r="E204" s="25"/>
      <c r="F204" s="25"/>
      <c r="G204" s="25">
        <f t="shared" si="6"/>
        <v>0</v>
      </c>
      <c r="H204" s="25"/>
      <c r="I204" s="25">
        <f t="shared" si="7"/>
        <v>0</v>
      </c>
    </row>
    <row r="205" spans="2:9" x14ac:dyDescent="0.4">
      <c r="B205" s="23"/>
      <c r="C205" s="23"/>
      <c r="D205" s="24" t="s">
        <v>198</v>
      </c>
      <c r="E205" s="25"/>
      <c r="F205" s="25"/>
      <c r="G205" s="25">
        <f t="shared" si="6"/>
        <v>0</v>
      </c>
      <c r="H205" s="25"/>
      <c r="I205" s="25">
        <f t="shared" si="7"/>
        <v>0</v>
      </c>
    </row>
    <row r="206" spans="2:9" x14ac:dyDescent="0.4">
      <c r="B206" s="23"/>
      <c r="C206" s="23"/>
      <c r="D206" s="24" t="s">
        <v>199</v>
      </c>
      <c r="E206" s="25"/>
      <c r="F206" s="25"/>
      <c r="G206" s="25">
        <f t="shared" si="6"/>
        <v>0</v>
      </c>
      <c r="H206" s="25"/>
      <c r="I206" s="25">
        <f t="shared" si="7"/>
        <v>0</v>
      </c>
    </row>
    <row r="207" spans="2:9" x14ac:dyDescent="0.4">
      <c r="B207" s="23"/>
      <c r="C207" s="23"/>
      <c r="D207" s="24" t="s">
        <v>200</v>
      </c>
      <c r="E207" s="25"/>
      <c r="F207" s="25"/>
      <c r="G207" s="25">
        <f t="shared" si="6"/>
        <v>0</v>
      </c>
      <c r="H207" s="25"/>
      <c r="I207" s="25">
        <f t="shared" si="7"/>
        <v>0</v>
      </c>
    </row>
    <row r="208" spans="2:9" x14ac:dyDescent="0.4">
      <c r="B208" s="23"/>
      <c r="C208" s="23"/>
      <c r="D208" s="24" t="s">
        <v>201</v>
      </c>
      <c r="E208" s="25"/>
      <c r="F208" s="25"/>
      <c r="G208" s="25">
        <f t="shared" si="6"/>
        <v>0</v>
      </c>
      <c r="H208" s="25"/>
      <c r="I208" s="25">
        <f t="shared" si="7"/>
        <v>0</v>
      </c>
    </row>
    <row r="209" spans="2:9" x14ac:dyDescent="0.4">
      <c r="B209" s="23"/>
      <c r="C209" s="23"/>
      <c r="D209" s="24" t="s">
        <v>202</v>
      </c>
      <c r="E209" s="25"/>
      <c r="F209" s="25"/>
      <c r="G209" s="25">
        <f t="shared" si="6"/>
        <v>0</v>
      </c>
      <c r="H209" s="25"/>
      <c r="I209" s="25">
        <f t="shared" si="7"/>
        <v>0</v>
      </c>
    </row>
    <row r="210" spans="2:9" x14ac:dyDescent="0.4">
      <c r="B210" s="23"/>
      <c r="C210" s="23"/>
      <c r="D210" s="24" t="s">
        <v>203</v>
      </c>
      <c r="E210" s="25"/>
      <c r="F210" s="25"/>
      <c r="G210" s="25">
        <f t="shared" si="6"/>
        <v>0</v>
      </c>
      <c r="H210" s="25"/>
      <c r="I210" s="25">
        <f t="shared" si="7"/>
        <v>0</v>
      </c>
    </row>
    <row r="211" spans="2:9" x14ac:dyDescent="0.4">
      <c r="B211" s="23"/>
      <c r="C211" s="23"/>
      <c r="D211" s="24" t="s">
        <v>204</v>
      </c>
      <c r="E211" s="25"/>
      <c r="F211" s="25"/>
      <c r="G211" s="25">
        <f t="shared" si="6"/>
        <v>0</v>
      </c>
      <c r="H211" s="25"/>
      <c r="I211" s="25">
        <f t="shared" si="7"/>
        <v>0</v>
      </c>
    </row>
    <row r="212" spans="2:9" x14ac:dyDescent="0.4">
      <c r="B212" s="23"/>
      <c r="C212" s="23"/>
      <c r="D212" s="24" t="s">
        <v>205</v>
      </c>
      <c r="E212" s="25"/>
      <c r="F212" s="25"/>
      <c r="G212" s="25">
        <f t="shared" si="6"/>
        <v>0</v>
      </c>
      <c r="H212" s="25"/>
      <c r="I212" s="25">
        <f t="shared" si="7"/>
        <v>0</v>
      </c>
    </row>
    <row r="213" spans="2:9" x14ac:dyDescent="0.4">
      <c r="B213" s="23"/>
      <c r="C213" s="23"/>
      <c r="D213" s="24" t="s">
        <v>206</v>
      </c>
      <c r="E213" s="25"/>
      <c r="F213" s="25"/>
      <c r="G213" s="25">
        <f t="shared" si="6"/>
        <v>0</v>
      </c>
      <c r="H213" s="25"/>
      <c r="I213" s="25">
        <f t="shared" si="7"/>
        <v>0</v>
      </c>
    </row>
    <row r="214" spans="2:9" x14ac:dyDescent="0.4">
      <c r="B214" s="23"/>
      <c r="C214" s="23"/>
      <c r="D214" s="24" t="s">
        <v>207</v>
      </c>
      <c r="E214" s="25"/>
      <c r="F214" s="25"/>
      <c r="G214" s="25">
        <f t="shared" si="6"/>
        <v>0</v>
      </c>
      <c r="H214" s="25"/>
      <c r="I214" s="25">
        <f t="shared" si="7"/>
        <v>0</v>
      </c>
    </row>
    <row r="215" spans="2:9" x14ac:dyDescent="0.4">
      <c r="B215" s="23"/>
      <c r="C215" s="23"/>
      <c r="D215" s="24" t="s">
        <v>208</v>
      </c>
      <c r="E215" s="25"/>
      <c r="F215" s="25"/>
      <c r="G215" s="25">
        <f t="shared" si="6"/>
        <v>0</v>
      </c>
      <c r="H215" s="25"/>
      <c r="I215" s="25">
        <f t="shared" si="7"/>
        <v>0</v>
      </c>
    </row>
    <row r="216" spans="2:9" x14ac:dyDescent="0.4">
      <c r="B216" s="23"/>
      <c r="C216" s="23"/>
      <c r="D216" s="24" t="s">
        <v>209</v>
      </c>
      <c r="E216" s="25"/>
      <c r="F216" s="25">
        <v>280597</v>
      </c>
      <c r="G216" s="25">
        <f t="shared" si="6"/>
        <v>280597</v>
      </c>
      <c r="H216" s="25">
        <v>280597</v>
      </c>
      <c r="I216" s="25">
        <f t="shared" si="7"/>
        <v>0</v>
      </c>
    </row>
    <row r="217" spans="2:9" x14ac:dyDescent="0.4">
      <c r="B217" s="23"/>
      <c r="C217" s="23"/>
      <c r="D217" s="24" t="s">
        <v>210</v>
      </c>
      <c r="E217" s="25">
        <f>+E218+E219+E220</f>
        <v>0</v>
      </c>
      <c r="F217" s="25">
        <f>+F218+F219+F220</f>
        <v>0</v>
      </c>
      <c r="G217" s="25">
        <f t="shared" si="6"/>
        <v>0</v>
      </c>
      <c r="H217" s="25">
        <f>+H218+H219+H220</f>
        <v>0</v>
      </c>
      <c r="I217" s="25">
        <f t="shared" si="7"/>
        <v>0</v>
      </c>
    </row>
    <row r="218" spans="2:9" x14ac:dyDescent="0.4">
      <c r="B218" s="23"/>
      <c r="C218" s="23"/>
      <c r="D218" s="24" t="s">
        <v>211</v>
      </c>
      <c r="E218" s="25"/>
      <c r="F218" s="25"/>
      <c r="G218" s="25">
        <f t="shared" si="6"/>
        <v>0</v>
      </c>
      <c r="H218" s="25"/>
      <c r="I218" s="25">
        <f t="shared" si="7"/>
        <v>0</v>
      </c>
    </row>
    <row r="219" spans="2:9" x14ac:dyDescent="0.4">
      <c r="B219" s="23"/>
      <c r="C219" s="23"/>
      <c r="D219" s="24" t="s">
        <v>212</v>
      </c>
      <c r="E219" s="25"/>
      <c r="F219" s="25"/>
      <c r="G219" s="25">
        <f t="shared" si="6"/>
        <v>0</v>
      </c>
      <c r="H219" s="25"/>
      <c r="I219" s="25">
        <f t="shared" si="7"/>
        <v>0</v>
      </c>
    </row>
    <row r="220" spans="2:9" x14ac:dyDescent="0.4">
      <c r="B220" s="23"/>
      <c r="C220" s="23"/>
      <c r="D220" s="24" t="s">
        <v>73</v>
      </c>
      <c r="E220" s="25"/>
      <c r="F220" s="25"/>
      <c r="G220" s="25">
        <f t="shared" si="6"/>
        <v>0</v>
      </c>
      <c r="H220" s="25"/>
      <c r="I220" s="25">
        <f t="shared" si="7"/>
        <v>0</v>
      </c>
    </row>
    <row r="221" spans="2:9" x14ac:dyDescent="0.4">
      <c r="B221" s="23"/>
      <c r="C221" s="26"/>
      <c r="D221" s="27" t="s">
        <v>213</v>
      </c>
      <c r="E221" s="28">
        <f>+E194+E195+E196+E197+E198+E199+E200+E201+E208+E209+E210+E211+E212+E213+E214+E215+E216+E217</f>
        <v>0</v>
      </c>
      <c r="F221" s="28">
        <f>+F194+F195+F196+F197+F198+F199+F200+F201+F208+F209+F210+F211+F212+F213+F214+F215+F216+F217</f>
        <v>280597</v>
      </c>
      <c r="G221" s="28">
        <f t="shared" si="6"/>
        <v>280597</v>
      </c>
      <c r="H221" s="28">
        <f>+H194+H195+H196+H197+H198+H199+H200+H201+H208+H209+H210+H211+H212+H213+H214+H215+H216+H217</f>
        <v>280597</v>
      </c>
      <c r="I221" s="28">
        <f t="shared" si="7"/>
        <v>0</v>
      </c>
    </row>
    <row r="222" spans="2:9" x14ac:dyDescent="0.4">
      <c r="B222" s="23"/>
      <c r="C222" s="20" t="s">
        <v>76</v>
      </c>
      <c r="D222" s="24" t="s">
        <v>214</v>
      </c>
      <c r="E222" s="25"/>
      <c r="F222" s="25"/>
      <c r="G222" s="25">
        <f t="shared" si="6"/>
        <v>0</v>
      </c>
      <c r="H222" s="25"/>
      <c r="I222" s="25">
        <f t="shared" si="7"/>
        <v>0</v>
      </c>
    </row>
    <row r="223" spans="2:9" x14ac:dyDescent="0.4">
      <c r="B223" s="23"/>
      <c r="C223" s="23"/>
      <c r="D223" s="24" t="s">
        <v>215</v>
      </c>
      <c r="E223" s="25"/>
      <c r="F223" s="25"/>
      <c r="G223" s="25">
        <f t="shared" si="6"/>
        <v>0</v>
      </c>
      <c r="H223" s="25"/>
      <c r="I223" s="25">
        <f t="shared" si="7"/>
        <v>0</v>
      </c>
    </row>
    <row r="224" spans="2:9" x14ac:dyDescent="0.4">
      <c r="B224" s="23"/>
      <c r="C224" s="23"/>
      <c r="D224" s="24" t="s">
        <v>216</v>
      </c>
      <c r="E224" s="25"/>
      <c r="F224" s="25"/>
      <c r="G224" s="25">
        <f t="shared" si="6"/>
        <v>0</v>
      </c>
      <c r="H224" s="25"/>
      <c r="I224" s="25">
        <f t="shared" si="7"/>
        <v>0</v>
      </c>
    </row>
    <row r="225" spans="2:9" x14ac:dyDescent="0.4">
      <c r="B225" s="23"/>
      <c r="C225" s="23"/>
      <c r="D225" s="24" t="s">
        <v>217</v>
      </c>
      <c r="E225" s="25">
        <f>+E226</f>
        <v>0</v>
      </c>
      <c r="F225" s="25">
        <f>+F226</f>
        <v>0</v>
      </c>
      <c r="G225" s="25">
        <f t="shared" si="6"/>
        <v>0</v>
      </c>
      <c r="H225" s="25">
        <f>+H226</f>
        <v>0</v>
      </c>
      <c r="I225" s="25">
        <f t="shared" si="7"/>
        <v>0</v>
      </c>
    </row>
    <row r="226" spans="2:9" x14ac:dyDescent="0.4">
      <c r="B226" s="23"/>
      <c r="C226" s="23"/>
      <c r="D226" s="24" t="s">
        <v>218</v>
      </c>
      <c r="E226" s="25"/>
      <c r="F226" s="25"/>
      <c r="G226" s="25">
        <f t="shared" si="6"/>
        <v>0</v>
      </c>
      <c r="H226" s="25"/>
      <c r="I226" s="25">
        <f t="shared" si="7"/>
        <v>0</v>
      </c>
    </row>
    <row r="227" spans="2:9" x14ac:dyDescent="0.4">
      <c r="B227" s="23"/>
      <c r="C227" s="23"/>
      <c r="D227" s="24" t="s">
        <v>219</v>
      </c>
      <c r="E227" s="25"/>
      <c r="F227" s="25"/>
      <c r="G227" s="25">
        <f t="shared" si="6"/>
        <v>0</v>
      </c>
      <c r="H227" s="25"/>
      <c r="I227" s="25">
        <f t="shared" si="7"/>
        <v>0</v>
      </c>
    </row>
    <row r="228" spans="2:9" x14ac:dyDescent="0.4">
      <c r="B228" s="23"/>
      <c r="C228" s="23"/>
      <c r="D228" s="24" t="s">
        <v>220</v>
      </c>
      <c r="E228" s="25"/>
      <c r="F228" s="25"/>
      <c r="G228" s="25">
        <f t="shared" si="6"/>
        <v>0</v>
      </c>
      <c r="H228" s="25"/>
      <c r="I228" s="25">
        <f t="shared" si="7"/>
        <v>0</v>
      </c>
    </row>
    <row r="229" spans="2:9" x14ac:dyDescent="0.4">
      <c r="B229" s="23"/>
      <c r="C229" s="23"/>
      <c r="D229" s="24" t="s">
        <v>221</v>
      </c>
      <c r="E229" s="25">
        <f>+E230+E231+E232+E233+E234+E235</f>
        <v>554170</v>
      </c>
      <c r="F229" s="25">
        <f>+F230+F231+F232+F233+F234+F235</f>
        <v>29166</v>
      </c>
      <c r="G229" s="25">
        <f t="shared" si="6"/>
        <v>583336</v>
      </c>
      <c r="H229" s="25">
        <f>+H230+H231+H232+H233+H234+H235</f>
        <v>0</v>
      </c>
      <c r="I229" s="25">
        <f t="shared" si="7"/>
        <v>583336</v>
      </c>
    </row>
    <row r="230" spans="2:9" x14ac:dyDescent="0.4">
      <c r="B230" s="23"/>
      <c r="C230" s="23"/>
      <c r="D230" s="24" t="s">
        <v>222</v>
      </c>
      <c r="E230" s="25">
        <v>554170</v>
      </c>
      <c r="F230" s="25">
        <v>29166</v>
      </c>
      <c r="G230" s="25">
        <f t="shared" si="6"/>
        <v>583336</v>
      </c>
      <c r="H230" s="25"/>
      <c r="I230" s="25">
        <f t="shared" si="7"/>
        <v>583336</v>
      </c>
    </row>
    <row r="231" spans="2:9" x14ac:dyDescent="0.4">
      <c r="B231" s="23"/>
      <c r="C231" s="23"/>
      <c r="D231" s="24" t="s">
        <v>223</v>
      </c>
      <c r="E231" s="25"/>
      <c r="F231" s="25"/>
      <c r="G231" s="25">
        <f t="shared" si="6"/>
        <v>0</v>
      </c>
      <c r="H231" s="25"/>
      <c r="I231" s="25">
        <f t="shared" si="7"/>
        <v>0</v>
      </c>
    </row>
    <row r="232" spans="2:9" x14ac:dyDescent="0.4">
      <c r="B232" s="23"/>
      <c r="C232" s="23"/>
      <c r="D232" s="24" t="s">
        <v>224</v>
      </c>
      <c r="E232" s="25"/>
      <c r="F232" s="25"/>
      <c r="G232" s="25">
        <f t="shared" si="6"/>
        <v>0</v>
      </c>
      <c r="H232" s="25"/>
      <c r="I232" s="25">
        <f t="shared" si="7"/>
        <v>0</v>
      </c>
    </row>
    <row r="233" spans="2:9" x14ac:dyDescent="0.4">
      <c r="B233" s="23"/>
      <c r="C233" s="23"/>
      <c r="D233" s="24" t="s">
        <v>225</v>
      </c>
      <c r="E233" s="25"/>
      <c r="F233" s="25"/>
      <c r="G233" s="25">
        <f t="shared" si="6"/>
        <v>0</v>
      </c>
      <c r="H233" s="25"/>
      <c r="I233" s="25">
        <f t="shared" si="7"/>
        <v>0</v>
      </c>
    </row>
    <row r="234" spans="2:9" x14ac:dyDescent="0.4">
      <c r="B234" s="23"/>
      <c r="C234" s="23"/>
      <c r="D234" s="24" t="s">
        <v>226</v>
      </c>
      <c r="E234" s="25"/>
      <c r="F234" s="25"/>
      <c r="G234" s="25">
        <f t="shared" si="6"/>
        <v>0</v>
      </c>
      <c r="H234" s="25"/>
      <c r="I234" s="25">
        <f t="shared" si="7"/>
        <v>0</v>
      </c>
    </row>
    <row r="235" spans="2:9" x14ac:dyDescent="0.4">
      <c r="B235" s="23"/>
      <c r="C235" s="23"/>
      <c r="D235" s="24" t="s">
        <v>227</v>
      </c>
      <c r="E235" s="25"/>
      <c r="F235" s="25"/>
      <c r="G235" s="25">
        <f t="shared" si="6"/>
        <v>0</v>
      </c>
      <c r="H235" s="25"/>
      <c r="I235" s="25">
        <f t="shared" si="7"/>
        <v>0</v>
      </c>
    </row>
    <row r="236" spans="2:9" x14ac:dyDescent="0.4">
      <c r="B236" s="23"/>
      <c r="C236" s="23"/>
      <c r="D236" s="24" t="s">
        <v>228</v>
      </c>
      <c r="E236" s="25"/>
      <c r="F236" s="25"/>
      <c r="G236" s="25">
        <f t="shared" si="6"/>
        <v>0</v>
      </c>
      <c r="H236" s="25"/>
      <c r="I236" s="25">
        <f t="shared" si="7"/>
        <v>0</v>
      </c>
    </row>
    <row r="237" spans="2:9" x14ac:dyDescent="0.4">
      <c r="B237" s="23"/>
      <c r="C237" s="23"/>
      <c r="D237" s="24" t="s">
        <v>229</v>
      </c>
      <c r="E237" s="25"/>
      <c r="F237" s="25"/>
      <c r="G237" s="25">
        <f t="shared" si="6"/>
        <v>0</v>
      </c>
      <c r="H237" s="25"/>
      <c r="I237" s="25">
        <f t="shared" si="7"/>
        <v>0</v>
      </c>
    </row>
    <row r="238" spans="2:9" x14ac:dyDescent="0.4">
      <c r="B238" s="23"/>
      <c r="C238" s="23"/>
      <c r="D238" s="24" t="s">
        <v>230</v>
      </c>
      <c r="E238" s="25"/>
      <c r="F238" s="25"/>
      <c r="G238" s="25">
        <f t="shared" si="6"/>
        <v>0</v>
      </c>
      <c r="H238" s="25"/>
      <c r="I238" s="25">
        <f t="shared" si="7"/>
        <v>0</v>
      </c>
    </row>
    <row r="239" spans="2:9" x14ac:dyDescent="0.4">
      <c r="B239" s="23"/>
      <c r="C239" s="23"/>
      <c r="D239" s="24" t="s">
        <v>231</v>
      </c>
      <c r="E239" s="25"/>
      <c r="F239" s="25"/>
      <c r="G239" s="25">
        <f t="shared" si="6"/>
        <v>0</v>
      </c>
      <c r="H239" s="25"/>
      <c r="I239" s="25">
        <f t="shared" si="7"/>
        <v>0</v>
      </c>
    </row>
    <row r="240" spans="2:9" x14ac:dyDescent="0.4">
      <c r="B240" s="23"/>
      <c r="C240" s="23"/>
      <c r="D240" s="33" t="s">
        <v>232</v>
      </c>
      <c r="E240" s="34"/>
      <c r="F240" s="34"/>
      <c r="G240" s="34">
        <f t="shared" si="6"/>
        <v>0</v>
      </c>
      <c r="H240" s="34"/>
      <c r="I240" s="34">
        <f t="shared" si="7"/>
        <v>0</v>
      </c>
    </row>
    <row r="241" spans="2:9" x14ac:dyDescent="0.4">
      <c r="B241" s="23"/>
      <c r="C241" s="23"/>
      <c r="D241" s="33" t="s">
        <v>233</v>
      </c>
      <c r="E241" s="34"/>
      <c r="F241" s="34"/>
      <c r="G241" s="34">
        <f t="shared" si="6"/>
        <v>0</v>
      </c>
      <c r="H241" s="34"/>
      <c r="I241" s="34">
        <f t="shared" si="7"/>
        <v>0</v>
      </c>
    </row>
    <row r="242" spans="2:9" x14ac:dyDescent="0.4">
      <c r="B242" s="23"/>
      <c r="C242" s="23"/>
      <c r="D242" s="33" t="s">
        <v>234</v>
      </c>
      <c r="E242" s="34"/>
      <c r="F242" s="34"/>
      <c r="G242" s="34">
        <f t="shared" si="6"/>
        <v>0</v>
      </c>
      <c r="H242" s="34"/>
      <c r="I242" s="34">
        <f t="shared" si="7"/>
        <v>0</v>
      </c>
    </row>
    <row r="243" spans="2:9" x14ac:dyDescent="0.4">
      <c r="B243" s="23"/>
      <c r="C243" s="23"/>
      <c r="D243" s="33" t="s">
        <v>235</v>
      </c>
      <c r="E243" s="34">
        <v>29534640</v>
      </c>
      <c r="F243" s="34">
        <v>196560</v>
      </c>
      <c r="G243" s="34">
        <f t="shared" si="6"/>
        <v>29731200</v>
      </c>
      <c r="H243" s="34"/>
      <c r="I243" s="34">
        <f t="shared" si="7"/>
        <v>29731200</v>
      </c>
    </row>
    <row r="244" spans="2:9" x14ac:dyDescent="0.4">
      <c r="B244" s="23"/>
      <c r="C244" s="23"/>
      <c r="D244" s="35" t="s">
        <v>236</v>
      </c>
      <c r="E244" s="34">
        <v>280597</v>
      </c>
      <c r="F244" s="34"/>
      <c r="G244" s="34">
        <f t="shared" si="6"/>
        <v>280597</v>
      </c>
      <c r="H244" s="34">
        <v>280597</v>
      </c>
      <c r="I244" s="34">
        <f t="shared" si="7"/>
        <v>0</v>
      </c>
    </row>
    <row r="245" spans="2:9" x14ac:dyDescent="0.4">
      <c r="B245" s="23"/>
      <c r="C245" s="23"/>
      <c r="D245" s="33" t="s">
        <v>237</v>
      </c>
      <c r="E245" s="34">
        <f>+E246+E247+E248+E249+E250</f>
        <v>158267</v>
      </c>
      <c r="F245" s="34">
        <f>+F246+F247+F248+F249+F250</f>
        <v>8330</v>
      </c>
      <c r="G245" s="34">
        <f t="shared" si="6"/>
        <v>166597</v>
      </c>
      <c r="H245" s="34">
        <f>+H246+H247+H248+H249+H250</f>
        <v>0</v>
      </c>
      <c r="I245" s="34">
        <f t="shared" si="7"/>
        <v>166597</v>
      </c>
    </row>
    <row r="246" spans="2:9" x14ac:dyDescent="0.4">
      <c r="B246" s="23"/>
      <c r="C246" s="23"/>
      <c r="D246" s="33" t="s">
        <v>238</v>
      </c>
      <c r="E246" s="34"/>
      <c r="F246" s="34"/>
      <c r="G246" s="34">
        <f t="shared" si="6"/>
        <v>0</v>
      </c>
      <c r="H246" s="34"/>
      <c r="I246" s="34">
        <f t="shared" si="7"/>
        <v>0</v>
      </c>
    </row>
    <row r="247" spans="2:9" x14ac:dyDescent="0.4">
      <c r="B247" s="23"/>
      <c r="C247" s="23"/>
      <c r="D247" s="33" t="s">
        <v>212</v>
      </c>
      <c r="E247" s="34"/>
      <c r="F247" s="34"/>
      <c r="G247" s="34">
        <f t="shared" si="6"/>
        <v>0</v>
      </c>
      <c r="H247" s="34"/>
      <c r="I247" s="34">
        <f t="shared" si="7"/>
        <v>0</v>
      </c>
    </row>
    <row r="248" spans="2:9" x14ac:dyDescent="0.4">
      <c r="B248" s="23"/>
      <c r="C248" s="23"/>
      <c r="D248" s="33" t="s">
        <v>239</v>
      </c>
      <c r="E248" s="34"/>
      <c r="F248" s="34"/>
      <c r="G248" s="34">
        <f t="shared" si="6"/>
        <v>0</v>
      </c>
      <c r="H248" s="34"/>
      <c r="I248" s="34">
        <f t="shared" si="7"/>
        <v>0</v>
      </c>
    </row>
    <row r="249" spans="2:9" x14ac:dyDescent="0.4">
      <c r="B249" s="23"/>
      <c r="C249" s="23"/>
      <c r="D249" s="33" t="s">
        <v>240</v>
      </c>
      <c r="E249" s="34">
        <v>158267</v>
      </c>
      <c r="F249" s="34">
        <v>8330</v>
      </c>
      <c r="G249" s="34">
        <f t="shared" si="6"/>
        <v>166597</v>
      </c>
      <c r="H249" s="34"/>
      <c r="I249" s="34">
        <f t="shared" si="7"/>
        <v>166597</v>
      </c>
    </row>
    <row r="250" spans="2:9" x14ac:dyDescent="0.4">
      <c r="B250" s="23"/>
      <c r="C250" s="23"/>
      <c r="D250" s="33" t="s">
        <v>145</v>
      </c>
      <c r="E250" s="34"/>
      <c r="F250" s="34"/>
      <c r="G250" s="34">
        <f t="shared" si="6"/>
        <v>0</v>
      </c>
      <c r="H250" s="34"/>
      <c r="I250" s="34">
        <f t="shared" si="7"/>
        <v>0</v>
      </c>
    </row>
    <row r="251" spans="2:9" x14ac:dyDescent="0.4">
      <c r="B251" s="23"/>
      <c r="C251" s="26"/>
      <c r="D251" s="36" t="s">
        <v>241</v>
      </c>
      <c r="E251" s="37">
        <f>+E222+E223+E224+E225+E227+E228+E229+E236+E237+E238+E239+E240+E241+E242+E243+E244+E245</f>
        <v>30527674</v>
      </c>
      <c r="F251" s="37">
        <f>+F222+F223+F224+F225+F227+F228+F229+F236+F237+F238+F239+F240+F241+F242+F243+F244+F245</f>
        <v>234056</v>
      </c>
      <c r="G251" s="37">
        <f t="shared" si="6"/>
        <v>30761730</v>
      </c>
      <c r="H251" s="37">
        <f>+H222+H223+H224+H225+H227+H228+H229+H236+H237+H238+H239+H240+H241+H242+H243+H244+H245</f>
        <v>280597</v>
      </c>
      <c r="I251" s="37">
        <f t="shared" si="7"/>
        <v>30481133</v>
      </c>
    </row>
    <row r="252" spans="2:9" x14ac:dyDescent="0.4">
      <c r="B252" s="26"/>
      <c r="C252" s="32" t="s">
        <v>242</v>
      </c>
      <c r="D252" s="30"/>
      <c r="E252" s="31">
        <f xml:space="preserve"> +E221 - E251</f>
        <v>-30527674</v>
      </c>
      <c r="F252" s="31">
        <f xml:space="preserve"> +F221 - F251</f>
        <v>46541</v>
      </c>
      <c r="G252" s="31">
        <f t="shared" si="6"/>
        <v>-30481133</v>
      </c>
      <c r="H252" s="31">
        <f xml:space="preserve"> +H221 - H251</f>
        <v>0</v>
      </c>
      <c r="I252" s="31">
        <f>I221-I251</f>
        <v>-30481133</v>
      </c>
    </row>
    <row r="253" spans="2:9" x14ac:dyDescent="0.4">
      <c r="B253" s="32" t="s">
        <v>243</v>
      </c>
      <c r="C253" s="29"/>
      <c r="D253" s="30"/>
      <c r="E253" s="31">
        <f xml:space="preserve"> +E159 +E193 +E252</f>
        <v>1969</v>
      </c>
      <c r="F253" s="31">
        <f xml:space="preserve"> +F159 +F193 +F252</f>
        <v>0</v>
      </c>
      <c r="G253" s="31">
        <f t="shared" si="6"/>
        <v>1969</v>
      </c>
      <c r="H253" s="31">
        <f xml:space="preserve"> +H159 +H193 +H252</f>
        <v>0</v>
      </c>
      <c r="I253" s="31">
        <f>I159+I193+I252</f>
        <v>1969</v>
      </c>
    </row>
    <row r="254" spans="2:9" x14ac:dyDescent="0.4">
      <c r="B254" s="32" t="s">
        <v>244</v>
      </c>
      <c r="C254" s="29"/>
      <c r="D254" s="30"/>
      <c r="E254" s="31">
        <v>165699776</v>
      </c>
      <c r="F254" s="31">
        <v>-6286065</v>
      </c>
      <c r="G254" s="31">
        <f t="shared" si="6"/>
        <v>159413711</v>
      </c>
      <c r="H254" s="31"/>
      <c r="I254" s="31">
        <f t="shared" si="7"/>
        <v>159413711</v>
      </c>
    </row>
    <row r="255" spans="2:9" x14ac:dyDescent="0.4">
      <c r="B255" s="32" t="s">
        <v>245</v>
      </c>
      <c r="C255" s="29"/>
      <c r="D255" s="30"/>
      <c r="E255" s="31">
        <f xml:space="preserve"> +E253 +E254</f>
        <v>165701745</v>
      </c>
      <c r="F255" s="31">
        <f xml:space="preserve"> +F253 +F254</f>
        <v>-6286065</v>
      </c>
      <c r="G255" s="31">
        <f t="shared" si="6"/>
        <v>159415680</v>
      </c>
      <c r="H255" s="31">
        <f xml:space="preserve"> +H253 +H254</f>
        <v>0</v>
      </c>
      <c r="I255" s="31">
        <f>I253+I254</f>
        <v>159415680</v>
      </c>
    </row>
  </sheetData>
  <mergeCells count="16">
    <mergeCell ref="B194:B252"/>
    <mergeCell ref="C194:C221"/>
    <mergeCell ref="C222:C251"/>
    <mergeCell ref="B7:B159"/>
    <mergeCell ref="C7:C78"/>
    <mergeCell ref="C79:C158"/>
    <mergeCell ref="B160:B193"/>
    <mergeCell ref="C160:C175"/>
    <mergeCell ref="C176:C192"/>
    <mergeCell ref="B2:I2"/>
    <mergeCell ref="B3:I3"/>
    <mergeCell ref="B5:D6"/>
    <mergeCell ref="E5:F5"/>
    <mergeCell ref="G5:G6"/>
    <mergeCell ref="H5:H6"/>
    <mergeCell ref="I5:I6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9B882E-B34F-4901-8524-E03B38C7052D}">
  <sheetPr>
    <pageSetUpPr fitToPage="1"/>
  </sheetPr>
  <dimension ref="B1:H255"/>
  <sheetViews>
    <sheetView showGridLines="0" workbookViewId="0"/>
  </sheetViews>
  <sheetFormatPr defaultRowHeight="18.75" x14ac:dyDescent="0.4"/>
  <cols>
    <col min="1" max="3" width="2.875" customWidth="1"/>
    <col min="4" max="4" width="44.375" customWidth="1"/>
    <col min="5" max="8" width="20.75" customWidth="1"/>
  </cols>
  <sheetData>
    <row r="1" spans="2:8" ht="21" x14ac:dyDescent="0.4">
      <c r="B1" s="1"/>
      <c r="C1" s="1"/>
      <c r="D1" s="1"/>
      <c r="E1" s="1"/>
      <c r="G1" s="2"/>
      <c r="H1" s="3" t="s">
        <v>0</v>
      </c>
    </row>
    <row r="2" spans="2:8" ht="21" x14ac:dyDescent="0.4">
      <c r="B2" s="4" t="s">
        <v>262</v>
      </c>
      <c r="C2" s="4"/>
      <c r="D2" s="4"/>
      <c r="E2" s="4"/>
      <c r="F2" s="4"/>
      <c r="G2" s="4"/>
      <c r="H2" s="4"/>
    </row>
    <row r="3" spans="2:8" ht="21" x14ac:dyDescent="0.4">
      <c r="B3" s="5" t="s">
        <v>2</v>
      </c>
      <c r="C3" s="5"/>
      <c r="D3" s="5"/>
      <c r="E3" s="5"/>
      <c r="F3" s="5"/>
      <c r="G3" s="5"/>
      <c r="H3" s="5"/>
    </row>
    <row r="4" spans="2:8" x14ac:dyDescent="0.4">
      <c r="B4" s="6"/>
      <c r="C4" s="6"/>
      <c r="D4" s="6"/>
      <c r="E4" s="6"/>
      <c r="F4" s="7"/>
      <c r="G4" s="7"/>
      <c r="H4" s="6" t="s">
        <v>3</v>
      </c>
    </row>
    <row r="5" spans="2:8" x14ac:dyDescent="0.4">
      <c r="B5" s="8" t="s">
        <v>4</v>
      </c>
      <c r="C5" s="9"/>
      <c r="D5" s="10"/>
      <c r="E5" s="38" t="s">
        <v>5</v>
      </c>
      <c r="F5" s="13" t="s">
        <v>6</v>
      </c>
      <c r="G5" s="13" t="s">
        <v>7</v>
      </c>
      <c r="H5" s="13" t="s">
        <v>8</v>
      </c>
    </row>
    <row r="6" spans="2:8" ht="99.75" x14ac:dyDescent="0.4">
      <c r="B6" s="14"/>
      <c r="C6" s="15"/>
      <c r="D6" s="16"/>
      <c r="E6" s="17" t="s">
        <v>263</v>
      </c>
      <c r="F6" s="19"/>
      <c r="G6" s="19"/>
      <c r="H6" s="19"/>
    </row>
    <row r="7" spans="2:8" x14ac:dyDescent="0.4">
      <c r="B7" s="20" t="s">
        <v>14</v>
      </c>
      <c r="C7" s="20" t="s">
        <v>15</v>
      </c>
      <c r="D7" s="21" t="s">
        <v>16</v>
      </c>
      <c r="E7" s="22">
        <f>+E8+E12+E19+E26+E29+E33+E46+E56</f>
        <v>104276370</v>
      </c>
      <c r="F7" s="22">
        <f>+E7</f>
        <v>104276370</v>
      </c>
      <c r="G7" s="22">
        <f>+G8+G12+G19+G26+G29+G33+G46+G56</f>
        <v>0</v>
      </c>
      <c r="H7" s="22">
        <f>F7-ABS(G7)</f>
        <v>104276370</v>
      </c>
    </row>
    <row r="8" spans="2:8" x14ac:dyDescent="0.4">
      <c r="B8" s="23"/>
      <c r="C8" s="23"/>
      <c r="D8" s="24" t="s">
        <v>17</v>
      </c>
      <c r="E8" s="25">
        <f>+E9+E10+E11</f>
        <v>0</v>
      </c>
      <c r="F8" s="25">
        <f t="shared" ref="F8:F71" si="0">+E8</f>
        <v>0</v>
      </c>
      <c r="G8" s="25">
        <f>+G9+G10+G11</f>
        <v>0</v>
      </c>
      <c r="H8" s="25">
        <f t="shared" ref="H8:H71" si="1">F8-ABS(G8)</f>
        <v>0</v>
      </c>
    </row>
    <row r="9" spans="2:8" x14ac:dyDescent="0.4">
      <c r="B9" s="23"/>
      <c r="C9" s="23"/>
      <c r="D9" s="24" t="s">
        <v>18</v>
      </c>
      <c r="E9" s="25"/>
      <c r="F9" s="25">
        <f t="shared" si="0"/>
        <v>0</v>
      </c>
      <c r="G9" s="25"/>
      <c r="H9" s="25">
        <f t="shared" si="1"/>
        <v>0</v>
      </c>
    </row>
    <row r="10" spans="2:8" x14ac:dyDescent="0.4">
      <c r="B10" s="23"/>
      <c r="C10" s="23"/>
      <c r="D10" s="24" t="s">
        <v>19</v>
      </c>
      <c r="E10" s="25"/>
      <c r="F10" s="25">
        <f t="shared" si="0"/>
        <v>0</v>
      </c>
      <c r="G10" s="25"/>
      <c r="H10" s="25">
        <f t="shared" si="1"/>
        <v>0</v>
      </c>
    </row>
    <row r="11" spans="2:8" x14ac:dyDescent="0.4">
      <c r="B11" s="23"/>
      <c r="C11" s="23"/>
      <c r="D11" s="24" t="s">
        <v>20</v>
      </c>
      <c r="E11" s="25"/>
      <c r="F11" s="25">
        <f t="shared" si="0"/>
        <v>0</v>
      </c>
      <c r="G11" s="25"/>
      <c r="H11" s="25">
        <f t="shared" si="1"/>
        <v>0</v>
      </c>
    </row>
    <row r="12" spans="2:8" x14ac:dyDescent="0.4">
      <c r="B12" s="23"/>
      <c r="C12" s="23"/>
      <c r="D12" s="24" t="s">
        <v>21</v>
      </c>
      <c r="E12" s="25">
        <f>+E13+E14+E15+E16+E17+E18</f>
        <v>103111394</v>
      </c>
      <c r="F12" s="25">
        <f t="shared" si="0"/>
        <v>103111394</v>
      </c>
      <c r="G12" s="25">
        <f>+G13+G14+G15+G16+G17+G18</f>
        <v>0</v>
      </c>
      <c r="H12" s="25">
        <f t="shared" si="1"/>
        <v>103111394</v>
      </c>
    </row>
    <row r="13" spans="2:8" x14ac:dyDescent="0.4">
      <c r="B13" s="23"/>
      <c r="C13" s="23"/>
      <c r="D13" s="24" t="s">
        <v>18</v>
      </c>
      <c r="E13" s="25">
        <v>103111394</v>
      </c>
      <c r="F13" s="25">
        <f t="shared" si="0"/>
        <v>103111394</v>
      </c>
      <c r="G13" s="25"/>
      <c r="H13" s="25">
        <f t="shared" si="1"/>
        <v>103111394</v>
      </c>
    </row>
    <row r="14" spans="2:8" x14ac:dyDescent="0.4">
      <c r="B14" s="23"/>
      <c r="C14" s="23"/>
      <c r="D14" s="24" t="s">
        <v>22</v>
      </c>
      <c r="E14" s="25"/>
      <c r="F14" s="25">
        <f t="shared" si="0"/>
        <v>0</v>
      </c>
      <c r="G14" s="25"/>
      <c r="H14" s="25">
        <f t="shared" si="1"/>
        <v>0</v>
      </c>
    </row>
    <row r="15" spans="2:8" x14ac:dyDescent="0.4">
      <c r="B15" s="23"/>
      <c r="C15" s="23"/>
      <c r="D15" s="24" t="s">
        <v>23</v>
      </c>
      <c r="E15" s="25"/>
      <c r="F15" s="25">
        <f t="shared" si="0"/>
        <v>0</v>
      </c>
      <c r="G15" s="25"/>
      <c r="H15" s="25">
        <f t="shared" si="1"/>
        <v>0</v>
      </c>
    </row>
    <row r="16" spans="2:8" x14ac:dyDescent="0.4">
      <c r="B16" s="23"/>
      <c r="C16" s="23"/>
      <c r="D16" s="24" t="s">
        <v>24</v>
      </c>
      <c r="E16" s="25"/>
      <c r="F16" s="25">
        <f t="shared" si="0"/>
        <v>0</v>
      </c>
      <c r="G16" s="25"/>
      <c r="H16" s="25">
        <f t="shared" si="1"/>
        <v>0</v>
      </c>
    </row>
    <row r="17" spans="2:8" x14ac:dyDescent="0.4">
      <c r="B17" s="23"/>
      <c r="C17" s="23"/>
      <c r="D17" s="24" t="s">
        <v>25</v>
      </c>
      <c r="E17" s="25"/>
      <c r="F17" s="25">
        <f t="shared" si="0"/>
        <v>0</v>
      </c>
      <c r="G17" s="25"/>
      <c r="H17" s="25">
        <f t="shared" si="1"/>
        <v>0</v>
      </c>
    </row>
    <row r="18" spans="2:8" x14ac:dyDescent="0.4">
      <c r="B18" s="23"/>
      <c r="C18" s="23"/>
      <c r="D18" s="24" t="s">
        <v>26</v>
      </c>
      <c r="E18" s="25"/>
      <c r="F18" s="25">
        <f t="shared" si="0"/>
        <v>0</v>
      </c>
      <c r="G18" s="25"/>
      <c r="H18" s="25">
        <f t="shared" si="1"/>
        <v>0</v>
      </c>
    </row>
    <row r="19" spans="2:8" x14ac:dyDescent="0.4">
      <c r="B19" s="23"/>
      <c r="C19" s="23"/>
      <c r="D19" s="24" t="s">
        <v>27</v>
      </c>
      <c r="E19" s="25">
        <f>+E20+E21+E22+E23+E24+E25</f>
        <v>0</v>
      </c>
      <c r="F19" s="25">
        <f t="shared" si="0"/>
        <v>0</v>
      </c>
      <c r="G19" s="25">
        <f>+G20+G21+G22+G23+G24+G25</f>
        <v>0</v>
      </c>
      <c r="H19" s="25">
        <f t="shared" si="1"/>
        <v>0</v>
      </c>
    </row>
    <row r="20" spans="2:8" x14ac:dyDescent="0.4">
      <c r="B20" s="23"/>
      <c r="C20" s="23"/>
      <c r="D20" s="24" t="s">
        <v>18</v>
      </c>
      <c r="E20" s="25"/>
      <c r="F20" s="25">
        <f t="shared" si="0"/>
        <v>0</v>
      </c>
      <c r="G20" s="25"/>
      <c r="H20" s="25">
        <f t="shared" si="1"/>
        <v>0</v>
      </c>
    </row>
    <row r="21" spans="2:8" x14ac:dyDescent="0.4">
      <c r="B21" s="23"/>
      <c r="C21" s="23"/>
      <c r="D21" s="24" t="s">
        <v>22</v>
      </c>
      <c r="E21" s="25"/>
      <c r="F21" s="25">
        <f t="shared" si="0"/>
        <v>0</v>
      </c>
      <c r="G21" s="25"/>
      <c r="H21" s="25">
        <f t="shared" si="1"/>
        <v>0</v>
      </c>
    </row>
    <row r="22" spans="2:8" x14ac:dyDescent="0.4">
      <c r="B22" s="23"/>
      <c r="C22" s="23"/>
      <c r="D22" s="24" t="s">
        <v>23</v>
      </c>
      <c r="E22" s="25"/>
      <c r="F22" s="25">
        <f t="shared" si="0"/>
        <v>0</v>
      </c>
      <c r="G22" s="25"/>
      <c r="H22" s="25">
        <f t="shared" si="1"/>
        <v>0</v>
      </c>
    </row>
    <row r="23" spans="2:8" x14ac:dyDescent="0.4">
      <c r="B23" s="23"/>
      <c r="C23" s="23"/>
      <c r="D23" s="24" t="s">
        <v>24</v>
      </c>
      <c r="E23" s="25"/>
      <c r="F23" s="25">
        <f t="shared" si="0"/>
        <v>0</v>
      </c>
      <c r="G23" s="25"/>
      <c r="H23" s="25">
        <f t="shared" si="1"/>
        <v>0</v>
      </c>
    </row>
    <row r="24" spans="2:8" x14ac:dyDescent="0.4">
      <c r="B24" s="23"/>
      <c r="C24" s="23"/>
      <c r="D24" s="24" t="s">
        <v>25</v>
      </c>
      <c r="E24" s="25"/>
      <c r="F24" s="25">
        <f t="shared" si="0"/>
        <v>0</v>
      </c>
      <c r="G24" s="25"/>
      <c r="H24" s="25">
        <f t="shared" si="1"/>
        <v>0</v>
      </c>
    </row>
    <row r="25" spans="2:8" x14ac:dyDescent="0.4">
      <c r="B25" s="23"/>
      <c r="C25" s="23"/>
      <c r="D25" s="24" t="s">
        <v>26</v>
      </c>
      <c r="E25" s="25"/>
      <c r="F25" s="25">
        <f t="shared" si="0"/>
        <v>0</v>
      </c>
      <c r="G25" s="25"/>
      <c r="H25" s="25">
        <f t="shared" si="1"/>
        <v>0</v>
      </c>
    </row>
    <row r="26" spans="2:8" x14ac:dyDescent="0.4">
      <c r="B26" s="23"/>
      <c r="C26" s="23"/>
      <c r="D26" s="24" t="s">
        <v>28</v>
      </c>
      <c r="E26" s="25">
        <f>+E27+E28</f>
        <v>0</v>
      </c>
      <c r="F26" s="25">
        <f t="shared" si="0"/>
        <v>0</v>
      </c>
      <c r="G26" s="25">
        <f>+G27+G28</f>
        <v>0</v>
      </c>
      <c r="H26" s="25">
        <f t="shared" si="1"/>
        <v>0</v>
      </c>
    </row>
    <row r="27" spans="2:8" x14ac:dyDescent="0.4">
      <c r="B27" s="23"/>
      <c r="C27" s="23"/>
      <c r="D27" s="24" t="s">
        <v>29</v>
      </c>
      <c r="E27" s="25"/>
      <c r="F27" s="25">
        <f t="shared" si="0"/>
        <v>0</v>
      </c>
      <c r="G27" s="25"/>
      <c r="H27" s="25">
        <f t="shared" si="1"/>
        <v>0</v>
      </c>
    </row>
    <row r="28" spans="2:8" x14ac:dyDescent="0.4">
      <c r="B28" s="23"/>
      <c r="C28" s="23"/>
      <c r="D28" s="24" t="s">
        <v>30</v>
      </c>
      <c r="E28" s="25"/>
      <c r="F28" s="25">
        <f t="shared" si="0"/>
        <v>0</v>
      </c>
      <c r="G28" s="25"/>
      <c r="H28" s="25">
        <f t="shared" si="1"/>
        <v>0</v>
      </c>
    </row>
    <row r="29" spans="2:8" x14ac:dyDescent="0.4">
      <c r="B29" s="23"/>
      <c r="C29" s="23"/>
      <c r="D29" s="24" t="s">
        <v>31</v>
      </c>
      <c r="E29" s="25">
        <f>+E30+E31+E32</f>
        <v>0</v>
      </c>
      <c r="F29" s="25">
        <f t="shared" si="0"/>
        <v>0</v>
      </c>
      <c r="G29" s="25">
        <f>+G30+G31+G32</f>
        <v>0</v>
      </c>
      <c r="H29" s="25">
        <f t="shared" si="1"/>
        <v>0</v>
      </c>
    </row>
    <row r="30" spans="2:8" x14ac:dyDescent="0.4">
      <c r="B30" s="23"/>
      <c r="C30" s="23"/>
      <c r="D30" s="24" t="s">
        <v>32</v>
      </c>
      <c r="E30" s="25"/>
      <c r="F30" s="25">
        <f t="shared" si="0"/>
        <v>0</v>
      </c>
      <c r="G30" s="25"/>
      <c r="H30" s="25">
        <f t="shared" si="1"/>
        <v>0</v>
      </c>
    </row>
    <row r="31" spans="2:8" x14ac:dyDescent="0.4">
      <c r="B31" s="23"/>
      <c r="C31" s="23"/>
      <c r="D31" s="24" t="s">
        <v>33</v>
      </c>
      <c r="E31" s="25"/>
      <c r="F31" s="25">
        <f t="shared" si="0"/>
        <v>0</v>
      </c>
      <c r="G31" s="25"/>
      <c r="H31" s="25">
        <f t="shared" si="1"/>
        <v>0</v>
      </c>
    </row>
    <row r="32" spans="2:8" x14ac:dyDescent="0.4">
      <c r="B32" s="23"/>
      <c r="C32" s="23"/>
      <c r="D32" s="24" t="s">
        <v>34</v>
      </c>
      <c r="E32" s="25"/>
      <c r="F32" s="25">
        <f t="shared" si="0"/>
        <v>0</v>
      </c>
      <c r="G32" s="25"/>
      <c r="H32" s="25">
        <f t="shared" si="1"/>
        <v>0</v>
      </c>
    </row>
    <row r="33" spans="2:8" x14ac:dyDescent="0.4">
      <c r="B33" s="23"/>
      <c r="C33" s="23"/>
      <c r="D33" s="24" t="s">
        <v>35</v>
      </c>
      <c r="E33" s="25">
        <f>+E34+E35+E36+E37+E38+E39+E40+E41+E42+E43+E44+E45</f>
        <v>0</v>
      </c>
      <c r="F33" s="25">
        <f t="shared" si="0"/>
        <v>0</v>
      </c>
      <c r="G33" s="25">
        <f>+G34+G35+G36+G37+G38+G39+G40+G41+G42+G43+G44+G45</f>
        <v>0</v>
      </c>
      <c r="H33" s="25">
        <f t="shared" si="1"/>
        <v>0</v>
      </c>
    </row>
    <row r="34" spans="2:8" x14ac:dyDescent="0.4">
      <c r="B34" s="23"/>
      <c r="C34" s="23"/>
      <c r="D34" s="24" t="s">
        <v>36</v>
      </c>
      <c r="E34" s="25"/>
      <c r="F34" s="25">
        <f t="shared" si="0"/>
        <v>0</v>
      </c>
      <c r="G34" s="25"/>
      <c r="H34" s="25">
        <f t="shared" si="1"/>
        <v>0</v>
      </c>
    </row>
    <row r="35" spans="2:8" x14ac:dyDescent="0.4">
      <c r="B35" s="23"/>
      <c r="C35" s="23"/>
      <c r="D35" s="24" t="s">
        <v>37</v>
      </c>
      <c r="E35" s="25"/>
      <c r="F35" s="25">
        <f t="shared" si="0"/>
        <v>0</v>
      </c>
      <c r="G35" s="25"/>
      <c r="H35" s="25">
        <f t="shared" si="1"/>
        <v>0</v>
      </c>
    </row>
    <row r="36" spans="2:8" x14ac:dyDescent="0.4">
      <c r="B36" s="23"/>
      <c r="C36" s="23"/>
      <c r="D36" s="24" t="s">
        <v>38</v>
      </c>
      <c r="E36" s="25"/>
      <c r="F36" s="25">
        <f t="shared" si="0"/>
        <v>0</v>
      </c>
      <c r="G36" s="25"/>
      <c r="H36" s="25">
        <f t="shared" si="1"/>
        <v>0</v>
      </c>
    </row>
    <row r="37" spans="2:8" x14ac:dyDescent="0.4">
      <c r="B37" s="23"/>
      <c r="C37" s="23"/>
      <c r="D37" s="24" t="s">
        <v>39</v>
      </c>
      <c r="E37" s="25"/>
      <c r="F37" s="25">
        <f t="shared" si="0"/>
        <v>0</v>
      </c>
      <c r="G37" s="25"/>
      <c r="H37" s="25">
        <f t="shared" si="1"/>
        <v>0</v>
      </c>
    </row>
    <row r="38" spans="2:8" x14ac:dyDescent="0.4">
      <c r="B38" s="23"/>
      <c r="C38" s="23"/>
      <c r="D38" s="24" t="s">
        <v>40</v>
      </c>
      <c r="E38" s="25"/>
      <c r="F38" s="25">
        <f t="shared" si="0"/>
        <v>0</v>
      </c>
      <c r="G38" s="25"/>
      <c r="H38" s="25">
        <f t="shared" si="1"/>
        <v>0</v>
      </c>
    </row>
    <row r="39" spans="2:8" x14ac:dyDescent="0.4">
      <c r="B39" s="23"/>
      <c r="C39" s="23"/>
      <c r="D39" s="24" t="s">
        <v>41</v>
      </c>
      <c r="E39" s="25"/>
      <c r="F39" s="25">
        <f t="shared" si="0"/>
        <v>0</v>
      </c>
      <c r="G39" s="25"/>
      <c r="H39" s="25">
        <f t="shared" si="1"/>
        <v>0</v>
      </c>
    </row>
    <row r="40" spans="2:8" x14ac:dyDescent="0.4">
      <c r="B40" s="23"/>
      <c r="C40" s="23"/>
      <c r="D40" s="24" t="s">
        <v>42</v>
      </c>
      <c r="E40" s="25"/>
      <c r="F40" s="25">
        <f t="shared" si="0"/>
        <v>0</v>
      </c>
      <c r="G40" s="25"/>
      <c r="H40" s="25">
        <f t="shared" si="1"/>
        <v>0</v>
      </c>
    </row>
    <row r="41" spans="2:8" x14ac:dyDescent="0.4">
      <c r="B41" s="23"/>
      <c r="C41" s="23"/>
      <c r="D41" s="24" t="s">
        <v>43</v>
      </c>
      <c r="E41" s="25"/>
      <c r="F41" s="25">
        <f t="shared" si="0"/>
        <v>0</v>
      </c>
      <c r="G41" s="25"/>
      <c r="H41" s="25">
        <f t="shared" si="1"/>
        <v>0</v>
      </c>
    </row>
    <row r="42" spans="2:8" x14ac:dyDescent="0.4">
      <c r="B42" s="23"/>
      <c r="C42" s="23"/>
      <c r="D42" s="24" t="s">
        <v>44</v>
      </c>
      <c r="E42" s="25"/>
      <c r="F42" s="25">
        <f t="shared" si="0"/>
        <v>0</v>
      </c>
      <c r="G42" s="25"/>
      <c r="H42" s="25">
        <f t="shared" si="1"/>
        <v>0</v>
      </c>
    </row>
    <row r="43" spans="2:8" x14ac:dyDescent="0.4">
      <c r="B43" s="23"/>
      <c r="C43" s="23"/>
      <c r="D43" s="24" t="s">
        <v>45</v>
      </c>
      <c r="E43" s="25"/>
      <c r="F43" s="25">
        <f t="shared" si="0"/>
        <v>0</v>
      </c>
      <c r="G43" s="25"/>
      <c r="H43" s="25">
        <f t="shared" si="1"/>
        <v>0</v>
      </c>
    </row>
    <row r="44" spans="2:8" x14ac:dyDescent="0.4">
      <c r="B44" s="23"/>
      <c r="C44" s="23"/>
      <c r="D44" s="24" t="s">
        <v>46</v>
      </c>
      <c r="E44" s="25"/>
      <c r="F44" s="25">
        <f t="shared" si="0"/>
        <v>0</v>
      </c>
      <c r="G44" s="25"/>
      <c r="H44" s="25">
        <f t="shared" si="1"/>
        <v>0</v>
      </c>
    </row>
    <row r="45" spans="2:8" x14ac:dyDescent="0.4">
      <c r="B45" s="23"/>
      <c r="C45" s="23"/>
      <c r="D45" s="24" t="s">
        <v>47</v>
      </c>
      <c r="E45" s="25"/>
      <c r="F45" s="25">
        <f t="shared" si="0"/>
        <v>0</v>
      </c>
      <c r="G45" s="25"/>
      <c r="H45" s="25">
        <f t="shared" si="1"/>
        <v>0</v>
      </c>
    </row>
    <row r="46" spans="2:8" x14ac:dyDescent="0.4">
      <c r="B46" s="23"/>
      <c r="C46" s="23"/>
      <c r="D46" s="24" t="s">
        <v>48</v>
      </c>
      <c r="E46" s="25">
        <f>+E47+E48+E49+E50+E51+E52+E53+E54+E55</f>
        <v>1164976</v>
      </c>
      <c r="F46" s="25">
        <f t="shared" si="0"/>
        <v>1164976</v>
      </c>
      <c r="G46" s="25">
        <f>+G47+G48+G49+G50+G51+G52+G53+G54+G55</f>
        <v>0</v>
      </c>
      <c r="H46" s="25">
        <f t="shared" si="1"/>
        <v>1164976</v>
      </c>
    </row>
    <row r="47" spans="2:8" x14ac:dyDescent="0.4">
      <c r="B47" s="23"/>
      <c r="C47" s="23"/>
      <c r="D47" s="24" t="s">
        <v>49</v>
      </c>
      <c r="E47" s="25"/>
      <c r="F47" s="25">
        <f t="shared" si="0"/>
        <v>0</v>
      </c>
      <c r="G47" s="25"/>
      <c r="H47" s="25">
        <f t="shared" si="1"/>
        <v>0</v>
      </c>
    </row>
    <row r="48" spans="2:8" x14ac:dyDescent="0.4">
      <c r="B48" s="23"/>
      <c r="C48" s="23"/>
      <c r="D48" s="24" t="s">
        <v>50</v>
      </c>
      <c r="E48" s="25">
        <v>1164976</v>
      </c>
      <c r="F48" s="25">
        <f t="shared" si="0"/>
        <v>1164976</v>
      </c>
      <c r="G48" s="25"/>
      <c r="H48" s="25">
        <f t="shared" si="1"/>
        <v>1164976</v>
      </c>
    </row>
    <row r="49" spans="2:8" x14ac:dyDescent="0.4">
      <c r="B49" s="23"/>
      <c r="C49" s="23"/>
      <c r="D49" s="24" t="s">
        <v>51</v>
      </c>
      <c r="E49" s="25"/>
      <c r="F49" s="25">
        <f t="shared" si="0"/>
        <v>0</v>
      </c>
      <c r="G49" s="25"/>
      <c r="H49" s="25">
        <f t="shared" si="1"/>
        <v>0</v>
      </c>
    </row>
    <row r="50" spans="2:8" x14ac:dyDescent="0.4">
      <c r="B50" s="23"/>
      <c r="C50" s="23"/>
      <c r="D50" s="24" t="s">
        <v>52</v>
      </c>
      <c r="E50" s="25"/>
      <c r="F50" s="25">
        <f t="shared" si="0"/>
        <v>0</v>
      </c>
      <c r="G50" s="25"/>
      <c r="H50" s="25">
        <f t="shared" si="1"/>
        <v>0</v>
      </c>
    </row>
    <row r="51" spans="2:8" x14ac:dyDescent="0.4">
      <c r="B51" s="23"/>
      <c r="C51" s="23"/>
      <c r="D51" s="24" t="s">
        <v>53</v>
      </c>
      <c r="E51" s="25"/>
      <c r="F51" s="25">
        <f t="shared" si="0"/>
        <v>0</v>
      </c>
      <c r="G51" s="25"/>
      <c r="H51" s="25">
        <f t="shared" si="1"/>
        <v>0</v>
      </c>
    </row>
    <row r="52" spans="2:8" x14ac:dyDescent="0.4">
      <c r="B52" s="23"/>
      <c r="C52" s="23"/>
      <c r="D52" s="24" t="s">
        <v>54</v>
      </c>
      <c r="E52" s="25"/>
      <c r="F52" s="25">
        <f t="shared" si="0"/>
        <v>0</v>
      </c>
      <c r="G52" s="25"/>
      <c r="H52" s="25">
        <f t="shared" si="1"/>
        <v>0</v>
      </c>
    </row>
    <row r="53" spans="2:8" x14ac:dyDescent="0.4">
      <c r="B53" s="23"/>
      <c r="C53" s="23"/>
      <c r="D53" s="24" t="s">
        <v>55</v>
      </c>
      <c r="E53" s="25"/>
      <c r="F53" s="25">
        <f t="shared" si="0"/>
        <v>0</v>
      </c>
      <c r="G53" s="25"/>
      <c r="H53" s="25">
        <f t="shared" si="1"/>
        <v>0</v>
      </c>
    </row>
    <row r="54" spans="2:8" x14ac:dyDescent="0.4">
      <c r="B54" s="23"/>
      <c r="C54" s="23"/>
      <c r="D54" s="24" t="s">
        <v>56</v>
      </c>
      <c r="E54" s="25"/>
      <c r="F54" s="25">
        <f t="shared" si="0"/>
        <v>0</v>
      </c>
      <c r="G54" s="25"/>
      <c r="H54" s="25">
        <f t="shared" si="1"/>
        <v>0</v>
      </c>
    </row>
    <row r="55" spans="2:8" x14ac:dyDescent="0.4">
      <c r="B55" s="23"/>
      <c r="C55" s="23"/>
      <c r="D55" s="24" t="s">
        <v>57</v>
      </c>
      <c r="E55" s="25"/>
      <c r="F55" s="25">
        <f t="shared" si="0"/>
        <v>0</v>
      </c>
      <c r="G55" s="25"/>
      <c r="H55" s="25">
        <f t="shared" si="1"/>
        <v>0</v>
      </c>
    </row>
    <row r="56" spans="2:8" x14ac:dyDescent="0.4">
      <c r="B56" s="23"/>
      <c r="C56" s="23"/>
      <c r="D56" s="24" t="s">
        <v>58</v>
      </c>
      <c r="E56" s="25"/>
      <c r="F56" s="25">
        <f t="shared" si="0"/>
        <v>0</v>
      </c>
      <c r="G56" s="25"/>
      <c r="H56" s="25">
        <f t="shared" si="1"/>
        <v>0</v>
      </c>
    </row>
    <row r="57" spans="2:8" x14ac:dyDescent="0.4">
      <c r="B57" s="23"/>
      <c r="C57" s="23"/>
      <c r="D57" s="24" t="s">
        <v>59</v>
      </c>
      <c r="E57" s="25">
        <f>+E58</f>
        <v>87661775</v>
      </c>
      <c r="F57" s="25">
        <f t="shared" si="0"/>
        <v>87661775</v>
      </c>
      <c r="G57" s="25">
        <f>+G58</f>
        <v>0</v>
      </c>
      <c r="H57" s="25">
        <f t="shared" si="1"/>
        <v>87661775</v>
      </c>
    </row>
    <row r="58" spans="2:8" x14ac:dyDescent="0.4">
      <c r="B58" s="23"/>
      <c r="C58" s="23"/>
      <c r="D58" s="24" t="s">
        <v>60</v>
      </c>
      <c r="E58" s="25">
        <f>+E59+E60+E61+E62+E63+E64</f>
        <v>87661775</v>
      </c>
      <c r="F58" s="25">
        <f t="shared" si="0"/>
        <v>87661775</v>
      </c>
      <c r="G58" s="25">
        <f>+G59+G60+G61+G62+G63+G64</f>
        <v>0</v>
      </c>
      <c r="H58" s="25">
        <f t="shared" si="1"/>
        <v>87661775</v>
      </c>
    </row>
    <row r="59" spans="2:8" x14ac:dyDescent="0.4">
      <c r="B59" s="23"/>
      <c r="C59" s="23"/>
      <c r="D59" s="24" t="s">
        <v>61</v>
      </c>
      <c r="E59" s="25">
        <v>16852806</v>
      </c>
      <c r="F59" s="25">
        <f t="shared" si="0"/>
        <v>16852806</v>
      </c>
      <c r="G59" s="25"/>
      <c r="H59" s="25">
        <f t="shared" si="1"/>
        <v>16852806</v>
      </c>
    </row>
    <row r="60" spans="2:8" x14ac:dyDescent="0.4">
      <c r="B60" s="23"/>
      <c r="C60" s="23"/>
      <c r="D60" s="24" t="s">
        <v>47</v>
      </c>
      <c r="E60" s="25">
        <v>67150964</v>
      </c>
      <c r="F60" s="25">
        <f t="shared" si="0"/>
        <v>67150964</v>
      </c>
      <c r="G60" s="25"/>
      <c r="H60" s="25">
        <f t="shared" si="1"/>
        <v>67150964</v>
      </c>
    </row>
    <row r="61" spans="2:8" x14ac:dyDescent="0.4">
      <c r="B61" s="23"/>
      <c r="C61" s="23"/>
      <c r="D61" s="24" t="s">
        <v>49</v>
      </c>
      <c r="E61" s="25"/>
      <c r="F61" s="25">
        <f t="shared" si="0"/>
        <v>0</v>
      </c>
      <c r="G61" s="25"/>
      <c r="H61" s="25">
        <f t="shared" si="1"/>
        <v>0</v>
      </c>
    </row>
    <row r="62" spans="2:8" x14ac:dyDescent="0.4">
      <c r="B62" s="23"/>
      <c r="C62" s="23"/>
      <c r="D62" s="24" t="s">
        <v>50</v>
      </c>
      <c r="E62" s="25">
        <v>3658005</v>
      </c>
      <c r="F62" s="25">
        <f t="shared" si="0"/>
        <v>3658005</v>
      </c>
      <c r="G62" s="25"/>
      <c r="H62" s="25">
        <f t="shared" si="1"/>
        <v>3658005</v>
      </c>
    </row>
    <row r="63" spans="2:8" x14ac:dyDescent="0.4">
      <c r="B63" s="23"/>
      <c r="C63" s="23"/>
      <c r="D63" s="24" t="s">
        <v>51</v>
      </c>
      <c r="E63" s="25"/>
      <c r="F63" s="25">
        <f t="shared" si="0"/>
        <v>0</v>
      </c>
      <c r="G63" s="25"/>
      <c r="H63" s="25">
        <f t="shared" si="1"/>
        <v>0</v>
      </c>
    </row>
    <row r="64" spans="2:8" x14ac:dyDescent="0.4">
      <c r="B64" s="23"/>
      <c r="C64" s="23"/>
      <c r="D64" s="24" t="s">
        <v>57</v>
      </c>
      <c r="E64" s="25"/>
      <c r="F64" s="25">
        <f t="shared" si="0"/>
        <v>0</v>
      </c>
      <c r="G64" s="25"/>
      <c r="H64" s="25">
        <f t="shared" si="1"/>
        <v>0</v>
      </c>
    </row>
    <row r="65" spans="2:8" x14ac:dyDescent="0.4">
      <c r="B65" s="23"/>
      <c r="C65" s="23"/>
      <c r="D65" s="24" t="s">
        <v>62</v>
      </c>
      <c r="E65" s="25">
        <f>+E66+E67</f>
        <v>0</v>
      </c>
      <c r="F65" s="25">
        <f t="shared" si="0"/>
        <v>0</v>
      </c>
      <c r="G65" s="25">
        <f>+G66+G67</f>
        <v>0</v>
      </c>
      <c r="H65" s="25">
        <f t="shared" si="1"/>
        <v>0</v>
      </c>
    </row>
    <row r="66" spans="2:8" x14ac:dyDescent="0.4">
      <c r="B66" s="23"/>
      <c r="C66" s="23"/>
      <c r="D66" s="24" t="s">
        <v>63</v>
      </c>
      <c r="E66" s="25"/>
      <c r="F66" s="25">
        <f t="shared" si="0"/>
        <v>0</v>
      </c>
      <c r="G66" s="25"/>
      <c r="H66" s="25">
        <f t="shared" si="1"/>
        <v>0</v>
      </c>
    </row>
    <row r="67" spans="2:8" x14ac:dyDescent="0.4">
      <c r="B67" s="23"/>
      <c r="C67" s="23"/>
      <c r="D67" s="24" t="s">
        <v>64</v>
      </c>
      <c r="E67" s="25"/>
      <c r="F67" s="25">
        <f t="shared" si="0"/>
        <v>0</v>
      </c>
      <c r="G67" s="25"/>
      <c r="H67" s="25">
        <f t="shared" si="1"/>
        <v>0</v>
      </c>
    </row>
    <row r="68" spans="2:8" x14ac:dyDescent="0.4">
      <c r="B68" s="23"/>
      <c r="C68" s="23"/>
      <c r="D68" s="24" t="s">
        <v>65</v>
      </c>
      <c r="E68" s="25">
        <v>766114</v>
      </c>
      <c r="F68" s="25">
        <f t="shared" si="0"/>
        <v>766114</v>
      </c>
      <c r="G68" s="25"/>
      <c r="H68" s="25">
        <f t="shared" si="1"/>
        <v>766114</v>
      </c>
    </row>
    <row r="69" spans="2:8" x14ac:dyDescent="0.4">
      <c r="B69" s="23"/>
      <c r="C69" s="23"/>
      <c r="D69" s="24" t="s">
        <v>66</v>
      </c>
      <c r="E69" s="25"/>
      <c r="F69" s="25">
        <f t="shared" si="0"/>
        <v>0</v>
      </c>
      <c r="G69" s="25"/>
      <c r="H69" s="25">
        <f t="shared" si="1"/>
        <v>0</v>
      </c>
    </row>
    <row r="70" spans="2:8" x14ac:dyDescent="0.4">
      <c r="B70" s="23"/>
      <c r="C70" s="23"/>
      <c r="D70" s="24" t="s">
        <v>67</v>
      </c>
      <c r="E70" s="25">
        <v>680</v>
      </c>
      <c r="F70" s="25">
        <f t="shared" si="0"/>
        <v>680</v>
      </c>
      <c r="G70" s="25"/>
      <c r="H70" s="25">
        <f t="shared" si="1"/>
        <v>680</v>
      </c>
    </row>
    <row r="71" spans="2:8" x14ac:dyDescent="0.4">
      <c r="B71" s="23"/>
      <c r="C71" s="23"/>
      <c r="D71" s="24" t="s">
        <v>68</v>
      </c>
      <c r="E71" s="25">
        <f>+E72+E73+E74+E76</f>
        <v>381070</v>
      </c>
      <c r="F71" s="25">
        <f t="shared" si="0"/>
        <v>381070</v>
      </c>
      <c r="G71" s="25">
        <f>+G72+G73+G74+G76</f>
        <v>0</v>
      </c>
      <c r="H71" s="25">
        <f t="shared" si="1"/>
        <v>381070</v>
      </c>
    </row>
    <row r="72" spans="2:8" x14ac:dyDescent="0.4">
      <c r="B72" s="23"/>
      <c r="C72" s="23"/>
      <c r="D72" s="24" t="s">
        <v>69</v>
      </c>
      <c r="E72" s="25"/>
      <c r="F72" s="25">
        <f t="shared" ref="F72:F135" si="2">+E72</f>
        <v>0</v>
      </c>
      <c r="G72" s="25"/>
      <c r="H72" s="25">
        <f t="shared" ref="H72:H135" si="3">F72-ABS(G72)</f>
        <v>0</v>
      </c>
    </row>
    <row r="73" spans="2:8" x14ac:dyDescent="0.4">
      <c r="B73" s="23"/>
      <c r="C73" s="23"/>
      <c r="D73" s="24" t="s">
        <v>70</v>
      </c>
      <c r="E73" s="25">
        <v>363000</v>
      </c>
      <c r="F73" s="25">
        <f t="shared" si="2"/>
        <v>363000</v>
      </c>
      <c r="G73" s="25"/>
      <c r="H73" s="25">
        <f t="shared" si="3"/>
        <v>363000</v>
      </c>
    </row>
    <row r="74" spans="2:8" x14ac:dyDescent="0.4">
      <c r="B74" s="23"/>
      <c r="C74" s="23"/>
      <c r="D74" s="24" t="s">
        <v>71</v>
      </c>
      <c r="E74" s="25">
        <f>+E75</f>
        <v>18070</v>
      </c>
      <c r="F74" s="25">
        <f t="shared" si="2"/>
        <v>18070</v>
      </c>
      <c r="G74" s="25">
        <f>+G75</f>
        <v>0</v>
      </c>
      <c r="H74" s="25">
        <f t="shared" si="3"/>
        <v>18070</v>
      </c>
    </row>
    <row r="75" spans="2:8" x14ac:dyDescent="0.4">
      <c r="B75" s="23"/>
      <c r="C75" s="23"/>
      <c r="D75" s="24" t="s">
        <v>72</v>
      </c>
      <c r="E75" s="25">
        <v>18070</v>
      </c>
      <c r="F75" s="25">
        <f t="shared" si="2"/>
        <v>18070</v>
      </c>
      <c r="G75" s="25"/>
      <c r="H75" s="25">
        <f t="shared" si="3"/>
        <v>18070</v>
      </c>
    </row>
    <row r="76" spans="2:8" x14ac:dyDescent="0.4">
      <c r="B76" s="23"/>
      <c r="C76" s="23"/>
      <c r="D76" s="24" t="s">
        <v>73</v>
      </c>
      <c r="E76" s="25"/>
      <c r="F76" s="25">
        <f t="shared" si="2"/>
        <v>0</v>
      </c>
      <c r="G76" s="25"/>
      <c r="H76" s="25">
        <f t="shared" si="3"/>
        <v>0</v>
      </c>
    </row>
    <row r="77" spans="2:8" x14ac:dyDescent="0.4">
      <c r="B77" s="23"/>
      <c r="C77" s="23"/>
      <c r="D77" s="24" t="s">
        <v>74</v>
      </c>
      <c r="E77" s="25"/>
      <c r="F77" s="25">
        <f t="shared" si="2"/>
        <v>0</v>
      </c>
      <c r="G77" s="25"/>
      <c r="H77" s="25">
        <f t="shared" si="3"/>
        <v>0</v>
      </c>
    </row>
    <row r="78" spans="2:8" x14ac:dyDescent="0.4">
      <c r="B78" s="23"/>
      <c r="C78" s="26"/>
      <c r="D78" s="27" t="s">
        <v>75</v>
      </c>
      <c r="E78" s="28">
        <f>+E7+E57+E65+E68+E69+E70+E71+E77</f>
        <v>193086009</v>
      </c>
      <c r="F78" s="28">
        <f t="shared" si="2"/>
        <v>193086009</v>
      </c>
      <c r="G78" s="28">
        <f>+G7+G57+G65+G68+G69+G70+G71+G77</f>
        <v>0</v>
      </c>
      <c r="H78" s="28">
        <f t="shared" si="3"/>
        <v>193086009</v>
      </c>
    </row>
    <row r="79" spans="2:8" x14ac:dyDescent="0.4">
      <c r="B79" s="23"/>
      <c r="C79" s="20" t="s">
        <v>76</v>
      </c>
      <c r="D79" s="24" t="s">
        <v>77</v>
      </c>
      <c r="E79" s="25">
        <f>+E80+E81+E82+E99+E100+E101+E102+E103</f>
        <v>109693933</v>
      </c>
      <c r="F79" s="25">
        <f t="shared" si="2"/>
        <v>109693933</v>
      </c>
      <c r="G79" s="25">
        <f>+G80+G81+G82+G99+G100+G101+G102+G103</f>
        <v>0</v>
      </c>
      <c r="H79" s="25">
        <f t="shared" si="3"/>
        <v>109693933</v>
      </c>
    </row>
    <row r="80" spans="2:8" x14ac:dyDescent="0.4">
      <c r="B80" s="23"/>
      <c r="C80" s="23"/>
      <c r="D80" s="24" t="s">
        <v>78</v>
      </c>
      <c r="E80" s="25"/>
      <c r="F80" s="25">
        <f t="shared" si="2"/>
        <v>0</v>
      </c>
      <c r="G80" s="25"/>
      <c r="H80" s="25">
        <f t="shared" si="3"/>
        <v>0</v>
      </c>
    </row>
    <row r="81" spans="2:8" x14ac:dyDescent="0.4">
      <c r="B81" s="23"/>
      <c r="C81" s="23"/>
      <c r="D81" s="24" t="s">
        <v>79</v>
      </c>
      <c r="E81" s="25"/>
      <c r="F81" s="25">
        <f t="shared" si="2"/>
        <v>0</v>
      </c>
      <c r="G81" s="25"/>
      <c r="H81" s="25">
        <f t="shared" si="3"/>
        <v>0</v>
      </c>
    </row>
    <row r="82" spans="2:8" x14ac:dyDescent="0.4">
      <c r="B82" s="23"/>
      <c r="C82" s="23"/>
      <c r="D82" s="24" t="s">
        <v>80</v>
      </c>
      <c r="E82" s="25">
        <f>+E83+E84+E85+E86+E87+E88+E89+E90+E91+E92+E93+E94+E95+E96+E97+E98</f>
        <v>50792985</v>
      </c>
      <c r="F82" s="25">
        <f t="shared" si="2"/>
        <v>50792985</v>
      </c>
      <c r="G82" s="25">
        <f>+G83+G84+G85+G86+G87+G88+G89+G90+G91+G92+G93+G94+G95+G96+G97+G98</f>
        <v>0</v>
      </c>
      <c r="H82" s="25">
        <f t="shared" si="3"/>
        <v>50792985</v>
      </c>
    </row>
    <row r="83" spans="2:8" x14ac:dyDescent="0.4">
      <c r="B83" s="23"/>
      <c r="C83" s="23"/>
      <c r="D83" s="24" t="s">
        <v>81</v>
      </c>
      <c r="E83" s="25">
        <v>30459292</v>
      </c>
      <c r="F83" s="25">
        <f t="shared" si="2"/>
        <v>30459292</v>
      </c>
      <c r="G83" s="25"/>
      <c r="H83" s="25">
        <f t="shared" si="3"/>
        <v>30459292</v>
      </c>
    </row>
    <row r="84" spans="2:8" x14ac:dyDescent="0.4">
      <c r="B84" s="23"/>
      <c r="C84" s="23"/>
      <c r="D84" s="24" t="s">
        <v>82</v>
      </c>
      <c r="E84" s="25">
        <v>823500</v>
      </c>
      <c r="F84" s="25">
        <f t="shared" si="2"/>
        <v>823500</v>
      </c>
      <c r="G84" s="25"/>
      <c r="H84" s="25">
        <f t="shared" si="3"/>
        <v>823500</v>
      </c>
    </row>
    <row r="85" spans="2:8" x14ac:dyDescent="0.4">
      <c r="B85" s="23"/>
      <c r="C85" s="23"/>
      <c r="D85" s="24" t="s">
        <v>83</v>
      </c>
      <c r="E85" s="25">
        <v>862000</v>
      </c>
      <c r="F85" s="25">
        <f t="shared" si="2"/>
        <v>862000</v>
      </c>
      <c r="G85" s="25"/>
      <c r="H85" s="25">
        <f t="shared" si="3"/>
        <v>862000</v>
      </c>
    </row>
    <row r="86" spans="2:8" x14ac:dyDescent="0.4">
      <c r="B86" s="23"/>
      <c r="C86" s="23"/>
      <c r="D86" s="24" t="s">
        <v>84</v>
      </c>
      <c r="E86" s="25">
        <v>650739</v>
      </c>
      <c r="F86" s="25">
        <f t="shared" si="2"/>
        <v>650739</v>
      </c>
      <c r="G86" s="25"/>
      <c r="H86" s="25">
        <f t="shared" si="3"/>
        <v>650739</v>
      </c>
    </row>
    <row r="87" spans="2:8" x14ac:dyDescent="0.4">
      <c r="B87" s="23"/>
      <c r="C87" s="23"/>
      <c r="D87" s="24" t="s">
        <v>85</v>
      </c>
      <c r="E87" s="25">
        <v>726000</v>
      </c>
      <c r="F87" s="25">
        <f t="shared" si="2"/>
        <v>726000</v>
      </c>
      <c r="G87" s="25"/>
      <c r="H87" s="25">
        <f t="shared" si="3"/>
        <v>726000</v>
      </c>
    </row>
    <row r="88" spans="2:8" x14ac:dyDescent="0.4">
      <c r="B88" s="23"/>
      <c r="C88" s="23"/>
      <c r="D88" s="24" t="s">
        <v>86</v>
      </c>
      <c r="E88" s="25">
        <v>522800</v>
      </c>
      <c r="F88" s="25">
        <f t="shared" si="2"/>
        <v>522800</v>
      </c>
      <c r="G88" s="25"/>
      <c r="H88" s="25">
        <f t="shared" si="3"/>
        <v>522800</v>
      </c>
    </row>
    <row r="89" spans="2:8" x14ac:dyDescent="0.4">
      <c r="B89" s="23"/>
      <c r="C89" s="23"/>
      <c r="D89" s="24" t="s">
        <v>87</v>
      </c>
      <c r="E89" s="25">
        <v>50000</v>
      </c>
      <c r="F89" s="25">
        <f t="shared" si="2"/>
        <v>50000</v>
      </c>
      <c r="G89" s="25"/>
      <c r="H89" s="25">
        <f t="shared" si="3"/>
        <v>50000</v>
      </c>
    </row>
    <row r="90" spans="2:8" x14ac:dyDescent="0.4">
      <c r="B90" s="23"/>
      <c r="C90" s="23"/>
      <c r="D90" s="24" t="s">
        <v>88</v>
      </c>
      <c r="E90" s="25">
        <v>4332000</v>
      </c>
      <c r="F90" s="25">
        <f t="shared" si="2"/>
        <v>4332000</v>
      </c>
      <c r="G90" s="25"/>
      <c r="H90" s="25">
        <f t="shared" si="3"/>
        <v>4332000</v>
      </c>
    </row>
    <row r="91" spans="2:8" x14ac:dyDescent="0.4">
      <c r="B91" s="23"/>
      <c r="C91" s="23"/>
      <c r="D91" s="24" t="s">
        <v>89</v>
      </c>
      <c r="E91" s="25">
        <v>803192</v>
      </c>
      <c r="F91" s="25">
        <f t="shared" si="2"/>
        <v>803192</v>
      </c>
      <c r="G91" s="25"/>
      <c r="H91" s="25">
        <f t="shared" si="3"/>
        <v>803192</v>
      </c>
    </row>
    <row r="92" spans="2:8" x14ac:dyDescent="0.4">
      <c r="B92" s="23"/>
      <c r="C92" s="23"/>
      <c r="D92" s="24" t="s">
        <v>90</v>
      </c>
      <c r="E92" s="25">
        <v>79000</v>
      </c>
      <c r="F92" s="25">
        <f t="shared" si="2"/>
        <v>79000</v>
      </c>
      <c r="G92" s="25"/>
      <c r="H92" s="25">
        <f t="shared" si="3"/>
        <v>79000</v>
      </c>
    </row>
    <row r="93" spans="2:8" x14ac:dyDescent="0.4">
      <c r="B93" s="23"/>
      <c r="C93" s="23"/>
      <c r="D93" s="24" t="s">
        <v>91</v>
      </c>
      <c r="E93" s="25"/>
      <c r="F93" s="25">
        <f t="shared" si="2"/>
        <v>0</v>
      </c>
      <c r="G93" s="25"/>
      <c r="H93" s="25">
        <f t="shared" si="3"/>
        <v>0</v>
      </c>
    </row>
    <row r="94" spans="2:8" x14ac:dyDescent="0.4">
      <c r="B94" s="23"/>
      <c r="C94" s="23"/>
      <c r="D94" s="24" t="s">
        <v>92</v>
      </c>
      <c r="E94" s="25">
        <v>4772803</v>
      </c>
      <c r="F94" s="25">
        <f t="shared" si="2"/>
        <v>4772803</v>
      </c>
      <c r="G94" s="25"/>
      <c r="H94" s="25">
        <f t="shared" si="3"/>
        <v>4772803</v>
      </c>
    </row>
    <row r="95" spans="2:8" x14ac:dyDescent="0.4">
      <c r="B95" s="23"/>
      <c r="C95" s="23"/>
      <c r="D95" s="24" t="s">
        <v>93</v>
      </c>
      <c r="E95" s="25">
        <v>1220820</v>
      </c>
      <c r="F95" s="25">
        <f t="shared" si="2"/>
        <v>1220820</v>
      </c>
      <c r="G95" s="25"/>
      <c r="H95" s="25">
        <f t="shared" si="3"/>
        <v>1220820</v>
      </c>
    </row>
    <row r="96" spans="2:8" x14ac:dyDescent="0.4">
      <c r="B96" s="23"/>
      <c r="C96" s="23"/>
      <c r="D96" s="24" t="s">
        <v>94</v>
      </c>
      <c r="E96" s="25">
        <v>97206</v>
      </c>
      <c r="F96" s="25">
        <f t="shared" si="2"/>
        <v>97206</v>
      </c>
      <c r="G96" s="25"/>
      <c r="H96" s="25">
        <f t="shared" si="3"/>
        <v>97206</v>
      </c>
    </row>
    <row r="97" spans="2:8" x14ac:dyDescent="0.4">
      <c r="B97" s="23"/>
      <c r="C97" s="23"/>
      <c r="D97" s="24" t="s">
        <v>95</v>
      </c>
      <c r="E97" s="25">
        <v>4202966</v>
      </c>
      <c r="F97" s="25">
        <f t="shared" si="2"/>
        <v>4202966</v>
      </c>
      <c r="G97" s="25"/>
      <c r="H97" s="25">
        <f t="shared" si="3"/>
        <v>4202966</v>
      </c>
    </row>
    <row r="98" spans="2:8" x14ac:dyDescent="0.4">
      <c r="B98" s="23"/>
      <c r="C98" s="23"/>
      <c r="D98" s="24" t="s">
        <v>96</v>
      </c>
      <c r="E98" s="25">
        <v>1190667</v>
      </c>
      <c r="F98" s="25">
        <f t="shared" si="2"/>
        <v>1190667</v>
      </c>
      <c r="G98" s="25"/>
      <c r="H98" s="25">
        <f t="shared" si="3"/>
        <v>1190667</v>
      </c>
    </row>
    <row r="99" spans="2:8" x14ac:dyDescent="0.4">
      <c r="B99" s="23"/>
      <c r="C99" s="23"/>
      <c r="D99" s="24" t="s">
        <v>97</v>
      </c>
      <c r="E99" s="25">
        <v>10925996</v>
      </c>
      <c r="F99" s="25">
        <f t="shared" si="2"/>
        <v>10925996</v>
      </c>
      <c r="G99" s="25"/>
      <c r="H99" s="25">
        <f t="shared" si="3"/>
        <v>10925996</v>
      </c>
    </row>
    <row r="100" spans="2:8" x14ac:dyDescent="0.4">
      <c r="B100" s="23"/>
      <c r="C100" s="23"/>
      <c r="D100" s="24" t="s">
        <v>98</v>
      </c>
      <c r="E100" s="25">
        <v>19237181</v>
      </c>
      <c r="F100" s="25">
        <f t="shared" si="2"/>
        <v>19237181</v>
      </c>
      <c r="G100" s="25"/>
      <c r="H100" s="25">
        <f t="shared" si="3"/>
        <v>19237181</v>
      </c>
    </row>
    <row r="101" spans="2:8" x14ac:dyDescent="0.4">
      <c r="B101" s="23"/>
      <c r="C101" s="23"/>
      <c r="D101" s="24" t="s">
        <v>99</v>
      </c>
      <c r="E101" s="25">
        <v>17243203</v>
      </c>
      <c r="F101" s="25">
        <f t="shared" si="2"/>
        <v>17243203</v>
      </c>
      <c r="G101" s="25"/>
      <c r="H101" s="25">
        <f t="shared" si="3"/>
        <v>17243203</v>
      </c>
    </row>
    <row r="102" spans="2:8" x14ac:dyDescent="0.4">
      <c r="B102" s="23"/>
      <c r="C102" s="23"/>
      <c r="D102" s="24" t="s">
        <v>100</v>
      </c>
      <c r="E102" s="25"/>
      <c r="F102" s="25">
        <f t="shared" si="2"/>
        <v>0</v>
      </c>
      <c r="G102" s="25"/>
      <c r="H102" s="25">
        <f t="shared" si="3"/>
        <v>0</v>
      </c>
    </row>
    <row r="103" spans="2:8" x14ac:dyDescent="0.4">
      <c r="B103" s="23"/>
      <c r="C103" s="23"/>
      <c r="D103" s="24" t="s">
        <v>101</v>
      </c>
      <c r="E103" s="25">
        <f>+E104</f>
        <v>11494568</v>
      </c>
      <c r="F103" s="25">
        <f t="shared" si="2"/>
        <v>11494568</v>
      </c>
      <c r="G103" s="25">
        <f>+G104</f>
        <v>0</v>
      </c>
      <c r="H103" s="25">
        <f t="shared" si="3"/>
        <v>11494568</v>
      </c>
    </row>
    <row r="104" spans="2:8" x14ac:dyDescent="0.4">
      <c r="B104" s="23"/>
      <c r="C104" s="23"/>
      <c r="D104" s="24" t="s">
        <v>102</v>
      </c>
      <c r="E104" s="25">
        <v>11494568</v>
      </c>
      <c r="F104" s="25">
        <f t="shared" si="2"/>
        <v>11494568</v>
      </c>
      <c r="G104" s="25"/>
      <c r="H104" s="25">
        <f t="shared" si="3"/>
        <v>11494568</v>
      </c>
    </row>
    <row r="105" spans="2:8" x14ac:dyDescent="0.4">
      <c r="B105" s="23"/>
      <c r="C105" s="23"/>
      <c r="D105" s="24" t="s">
        <v>103</v>
      </c>
      <c r="E105" s="25">
        <f>+E106+E107+E108+E109+E110+E111+E112+E113+E114+E115+E116+E117+E118+E119+E120+E121+E122</f>
        <v>28671440</v>
      </c>
      <c r="F105" s="25">
        <f t="shared" si="2"/>
        <v>28671440</v>
      </c>
      <c r="G105" s="25">
        <f>+G106+G107+G108+G109+G110+G111+G112+G113+G114+G115+G116+G117+G118+G119+G120+G121+G122</f>
        <v>0</v>
      </c>
      <c r="H105" s="25">
        <f t="shared" si="3"/>
        <v>28671440</v>
      </c>
    </row>
    <row r="106" spans="2:8" x14ac:dyDescent="0.4">
      <c r="B106" s="23"/>
      <c r="C106" s="23"/>
      <c r="D106" s="24" t="s">
        <v>104</v>
      </c>
      <c r="E106" s="25">
        <v>13385330</v>
      </c>
      <c r="F106" s="25">
        <f t="shared" si="2"/>
        <v>13385330</v>
      </c>
      <c r="G106" s="25"/>
      <c r="H106" s="25">
        <f t="shared" si="3"/>
        <v>13385330</v>
      </c>
    </row>
    <row r="107" spans="2:8" x14ac:dyDescent="0.4">
      <c r="B107" s="23"/>
      <c r="C107" s="23"/>
      <c r="D107" s="24" t="s">
        <v>105</v>
      </c>
      <c r="E107" s="25">
        <v>4042809</v>
      </c>
      <c r="F107" s="25">
        <f t="shared" si="2"/>
        <v>4042809</v>
      </c>
      <c r="G107" s="25"/>
      <c r="H107" s="25">
        <f t="shared" si="3"/>
        <v>4042809</v>
      </c>
    </row>
    <row r="108" spans="2:8" x14ac:dyDescent="0.4">
      <c r="B108" s="23"/>
      <c r="C108" s="23"/>
      <c r="D108" s="24" t="s">
        <v>106</v>
      </c>
      <c r="E108" s="25"/>
      <c r="F108" s="25">
        <f t="shared" si="2"/>
        <v>0</v>
      </c>
      <c r="G108" s="25"/>
      <c r="H108" s="25">
        <f t="shared" si="3"/>
        <v>0</v>
      </c>
    </row>
    <row r="109" spans="2:8" x14ac:dyDescent="0.4">
      <c r="B109" s="23"/>
      <c r="C109" s="23"/>
      <c r="D109" s="24" t="s">
        <v>107</v>
      </c>
      <c r="E109" s="25">
        <v>789241</v>
      </c>
      <c r="F109" s="25">
        <f t="shared" si="2"/>
        <v>789241</v>
      </c>
      <c r="G109" s="25"/>
      <c r="H109" s="25">
        <f t="shared" si="3"/>
        <v>789241</v>
      </c>
    </row>
    <row r="110" spans="2:8" x14ac:dyDescent="0.4">
      <c r="B110" s="23"/>
      <c r="C110" s="23"/>
      <c r="D110" s="24" t="s">
        <v>108</v>
      </c>
      <c r="E110" s="25"/>
      <c r="F110" s="25">
        <f t="shared" si="2"/>
        <v>0</v>
      </c>
      <c r="G110" s="25"/>
      <c r="H110" s="25">
        <f t="shared" si="3"/>
        <v>0</v>
      </c>
    </row>
    <row r="111" spans="2:8" x14ac:dyDescent="0.4">
      <c r="B111" s="23"/>
      <c r="C111" s="23"/>
      <c r="D111" s="24" t="s">
        <v>109</v>
      </c>
      <c r="E111" s="25">
        <v>362954</v>
      </c>
      <c r="F111" s="25">
        <f t="shared" si="2"/>
        <v>362954</v>
      </c>
      <c r="G111" s="25"/>
      <c r="H111" s="25">
        <f t="shared" si="3"/>
        <v>362954</v>
      </c>
    </row>
    <row r="112" spans="2:8" x14ac:dyDescent="0.4">
      <c r="B112" s="23"/>
      <c r="C112" s="23"/>
      <c r="D112" s="24" t="s">
        <v>110</v>
      </c>
      <c r="E112" s="25">
        <v>62237</v>
      </c>
      <c r="F112" s="25">
        <f t="shared" si="2"/>
        <v>62237</v>
      </c>
      <c r="G112" s="25"/>
      <c r="H112" s="25">
        <f t="shared" si="3"/>
        <v>62237</v>
      </c>
    </row>
    <row r="113" spans="2:8" x14ac:dyDescent="0.4">
      <c r="B113" s="23"/>
      <c r="C113" s="23"/>
      <c r="D113" s="24" t="s">
        <v>111</v>
      </c>
      <c r="E113" s="25">
        <v>355803</v>
      </c>
      <c r="F113" s="25">
        <f t="shared" si="2"/>
        <v>355803</v>
      </c>
      <c r="G113" s="25"/>
      <c r="H113" s="25">
        <f t="shared" si="3"/>
        <v>355803</v>
      </c>
    </row>
    <row r="114" spans="2:8" x14ac:dyDescent="0.4">
      <c r="B114" s="23"/>
      <c r="C114" s="23"/>
      <c r="D114" s="24" t="s">
        <v>112</v>
      </c>
      <c r="E114" s="25"/>
      <c r="F114" s="25">
        <f t="shared" si="2"/>
        <v>0</v>
      </c>
      <c r="G114" s="25"/>
      <c r="H114" s="25">
        <f t="shared" si="3"/>
        <v>0</v>
      </c>
    </row>
    <row r="115" spans="2:8" x14ac:dyDescent="0.4">
      <c r="B115" s="23"/>
      <c r="C115" s="23"/>
      <c r="D115" s="24" t="s">
        <v>113</v>
      </c>
      <c r="E115" s="25">
        <v>8032196</v>
      </c>
      <c r="F115" s="25">
        <f t="shared" si="2"/>
        <v>8032196</v>
      </c>
      <c r="G115" s="25"/>
      <c r="H115" s="25">
        <f t="shared" si="3"/>
        <v>8032196</v>
      </c>
    </row>
    <row r="116" spans="2:8" x14ac:dyDescent="0.4">
      <c r="B116" s="23"/>
      <c r="C116" s="23"/>
      <c r="D116" s="24" t="s">
        <v>114</v>
      </c>
      <c r="E116" s="25"/>
      <c r="F116" s="25">
        <f t="shared" si="2"/>
        <v>0</v>
      </c>
      <c r="G116" s="25"/>
      <c r="H116" s="25">
        <f t="shared" si="3"/>
        <v>0</v>
      </c>
    </row>
    <row r="117" spans="2:8" x14ac:dyDescent="0.4">
      <c r="B117" s="23"/>
      <c r="C117" s="23"/>
      <c r="D117" s="24" t="s">
        <v>115</v>
      </c>
      <c r="E117" s="25">
        <v>1117272</v>
      </c>
      <c r="F117" s="25">
        <f t="shared" si="2"/>
        <v>1117272</v>
      </c>
      <c r="G117" s="25"/>
      <c r="H117" s="25">
        <f t="shared" si="3"/>
        <v>1117272</v>
      </c>
    </row>
    <row r="118" spans="2:8" x14ac:dyDescent="0.4">
      <c r="B118" s="23"/>
      <c r="C118" s="23"/>
      <c r="D118" s="24" t="s">
        <v>116</v>
      </c>
      <c r="E118" s="25">
        <v>397936</v>
      </c>
      <c r="F118" s="25">
        <f t="shared" si="2"/>
        <v>397936</v>
      </c>
      <c r="G118" s="25"/>
      <c r="H118" s="25">
        <f t="shared" si="3"/>
        <v>397936</v>
      </c>
    </row>
    <row r="119" spans="2:8" x14ac:dyDescent="0.4">
      <c r="B119" s="23"/>
      <c r="C119" s="23"/>
      <c r="D119" s="24" t="s">
        <v>117</v>
      </c>
      <c r="E119" s="25">
        <v>115654</v>
      </c>
      <c r="F119" s="25">
        <f t="shared" si="2"/>
        <v>115654</v>
      </c>
      <c r="G119" s="25"/>
      <c r="H119" s="25">
        <f t="shared" si="3"/>
        <v>115654</v>
      </c>
    </row>
    <row r="120" spans="2:8" x14ac:dyDescent="0.4">
      <c r="B120" s="23"/>
      <c r="C120" s="23"/>
      <c r="D120" s="24" t="s">
        <v>118</v>
      </c>
      <c r="E120" s="25"/>
      <c r="F120" s="25">
        <f t="shared" si="2"/>
        <v>0</v>
      </c>
      <c r="G120" s="25"/>
      <c r="H120" s="25">
        <f t="shared" si="3"/>
        <v>0</v>
      </c>
    </row>
    <row r="121" spans="2:8" x14ac:dyDescent="0.4">
      <c r="B121" s="23"/>
      <c r="C121" s="23"/>
      <c r="D121" s="24" t="s">
        <v>119</v>
      </c>
      <c r="E121" s="25"/>
      <c r="F121" s="25">
        <f t="shared" si="2"/>
        <v>0</v>
      </c>
      <c r="G121" s="25"/>
      <c r="H121" s="25">
        <f t="shared" si="3"/>
        <v>0</v>
      </c>
    </row>
    <row r="122" spans="2:8" x14ac:dyDescent="0.4">
      <c r="B122" s="23"/>
      <c r="C122" s="23"/>
      <c r="D122" s="24" t="s">
        <v>120</v>
      </c>
      <c r="E122" s="25">
        <v>10008</v>
      </c>
      <c r="F122" s="25">
        <f t="shared" si="2"/>
        <v>10008</v>
      </c>
      <c r="G122" s="25"/>
      <c r="H122" s="25">
        <f t="shared" si="3"/>
        <v>10008</v>
      </c>
    </row>
    <row r="123" spans="2:8" x14ac:dyDescent="0.4">
      <c r="B123" s="23"/>
      <c r="C123" s="23"/>
      <c r="D123" s="24" t="s">
        <v>121</v>
      </c>
      <c r="E123" s="25">
        <f>+E124+E125+E126+E127+E128+E129+E130+E131+E132+E133+E134+E135+E136+E137+E138+E139+E140+E141+E142+E143</f>
        <v>14984504</v>
      </c>
      <c r="F123" s="25">
        <f t="shared" si="2"/>
        <v>14984504</v>
      </c>
      <c r="G123" s="25">
        <f>+G124+G125+G126+G127+G128+G129+G130+G131+G132+G133+G134+G135+G136+G137+G138+G139+G140+G141+G142+G143</f>
        <v>0</v>
      </c>
      <c r="H123" s="25">
        <f t="shared" si="3"/>
        <v>14984504</v>
      </c>
    </row>
    <row r="124" spans="2:8" x14ac:dyDescent="0.4">
      <c r="B124" s="23"/>
      <c r="C124" s="23"/>
      <c r="D124" s="24" t="s">
        <v>122</v>
      </c>
      <c r="E124" s="25">
        <v>533461</v>
      </c>
      <c r="F124" s="25">
        <f t="shared" si="2"/>
        <v>533461</v>
      </c>
      <c r="G124" s="25"/>
      <c r="H124" s="25">
        <f t="shared" si="3"/>
        <v>533461</v>
      </c>
    </row>
    <row r="125" spans="2:8" x14ac:dyDescent="0.4">
      <c r="B125" s="23"/>
      <c r="C125" s="23"/>
      <c r="D125" s="24" t="s">
        <v>123</v>
      </c>
      <c r="E125" s="25">
        <v>15251</v>
      </c>
      <c r="F125" s="25">
        <f t="shared" si="2"/>
        <v>15251</v>
      </c>
      <c r="G125" s="25"/>
      <c r="H125" s="25">
        <f t="shared" si="3"/>
        <v>15251</v>
      </c>
    </row>
    <row r="126" spans="2:8" x14ac:dyDescent="0.4">
      <c r="B126" s="23"/>
      <c r="C126" s="23"/>
      <c r="D126" s="24" t="s">
        <v>124</v>
      </c>
      <c r="E126" s="25">
        <v>45438</v>
      </c>
      <c r="F126" s="25">
        <f t="shared" si="2"/>
        <v>45438</v>
      </c>
      <c r="G126" s="25"/>
      <c r="H126" s="25">
        <f t="shared" si="3"/>
        <v>45438</v>
      </c>
    </row>
    <row r="127" spans="2:8" x14ac:dyDescent="0.4">
      <c r="B127" s="23"/>
      <c r="C127" s="23"/>
      <c r="D127" s="24" t="s">
        <v>125</v>
      </c>
      <c r="E127" s="25">
        <v>383127</v>
      </c>
      <c r="F127" s="25">
        <f t="shared" si="2"/>
        <v>383127</v>
      </c>
      <c r="G127" s="25"/>
      <c r="H127" s="25">
        <f t="shared" si="3"/>
        <v>383127</v>
      </c>
    </row>
    <row r="128" spans="2:8" x14ac:dyDescent="0.4">
      <c r="B128" s="23"/>
      <c r="C128" s="23"/>
      <c r="D128" s="24" t="s">
        <v>126</v>
      </c>
      <c r="E128" s="25">
        <v>410408</v>
      </c>
      <c r="F128" s="25">
        <f t="shared" si="2"/>
        <v>410408</v>
      </c>
      <c r="G128" s="25"/>
      <c r="H128" s="25">
        <f t="shared" si="3"/>
        <v>410408</v>
      </c>
    </row>
    <row r="129" spans="2:8" x14ac:dyDescent="0.4">
      <c r="B129" s="23"/>
      <c r="C129" s="23"/>
      <c r="D129" s="24" t="s">
        <v>127</v>
      </c>
      <c r="E129" s="25"/>
      <c r="F129" s="25">
        <f t="shared" si="2"/>
        <v>0</v>
      </c>
      <c r="G129" s="25"/>
      <c r="H129" s="25">
        <f t="shared" si="3"/>
        <v>0</v>
      </c>
    </row>
    <row r="130" spans="2:8" x14ac:dyDescent="0.4">
      <c r="B130" s="23"/>
      <c r="C130" s="23"/>
      <c r="D130" s="24" t="s">
        <v>128</v>
      </c>
      <c r="E130" s="25">
        <v>723526</v>
      </c>
      <c r="F130" s="25">
        <f t="shared" si="2"/>
        <v>723526</v>
      </c>
      <c r="G130" s="25"/>
      <c r="H130" s="25">
        <f t="shared" si="3"/>
        <v>723526</v>
      </c>
    </row>
    <row r="131" spans="2:8" x14ac:dyDescent="0.4">
      <c r="B131" s="23"/>
      <c r="C131" s="23"/>
      <c r="D131" s="24" t="s">
        <v>129</v>
      </c>
      <c r="E131" s="25">
        <v>291579</v>
      </c>
      <c r="F131" s="25">
        <f t="shared" si="2"/>
        <v>291579</v>
      </c>
      <c r="G131" s="25"/>
      <c r="H131" s="25">
        <f t="shared" si="3"/>
        <v>291579</v>
      </c>
    </row>
    <row r="132" spans="2:8" x14ac:dyDescent="0.4">
      <c r="B132" s="23"/>
      <c r="C132" s="23"/>
      <c r="D132" s="24" t="s">
        <v>130</v>
      </c>
      <c r="E132" s="25"/>
      <c r="F132" s="25">
        <f t="shared" si="2"/>
        <v>0</v>
      </c>
      <c r="G132" s="25"/>
      <c r="H132" s="25">
        <f t="shared" si="3"/>
        <v>0</v>
      </c>
    </row>
    <row r="133" spans="2:8" x14ac:dyDescent="0.4">
      <c r="B133" s="23"/>
      <c r="C133" s="23"/>
      <c r="D133" s="24" t="s">
        <v>131</v>
      </c>
      <c r="E133" s="25">
        <v>289857</v>
      </c>
      <c r="F133" s="25">
        <f t="shared" si="2"/>
        <v>289857</v>
      </c>
      <c r="G133" s="25"/>
      <c r="H133" s="25">
        <f t="shared" si="3"/>
        <v>289857</v>
      </c>
    </row>
    <row r="134" spans="2:8" x14ac:dyDescent="0.4">
      <c r="B134" s="23"/>
      <c r="C134" s="23"/>
      <c r="D134" s="24" t="s">
        <v>132</v>
      </c>
      <c r="E134" s="25">
        <v>11375204</v>
      </c>
      <c r="F134" s="25">
        <f t="shared" si="2"/>
        <v>11375204</v>
      </c>
      <c r="G134" s="25"/>
      <c r="H134" s="25">
        <f t="shared" si="3"/>
        <v>11375204</v>
      </c>
    </row>
    <row r="135" spans="2:8" x14ac:dyDescent="0.4">
      <c r="B135" s="23"/>
      <c r="C135" s="23"/>
      <c r="D135" s="24" t="s">
        <v>133</v>
      </c>
      <c r="E135" s="25">
        <v>188188</v>
      </c>
      <c r="F135" s="25">
        <f t="shared" si="2"/>
        <v>188188</v>
      </c>
      <c r="G135" s="25"/>
      <c r="H135" s="25">
        <f t="shared" si="3"/>
        <v>188188</v>
      </c>
    </row>
    <row r="136" spans="2:8" x14ac:dyDescent="0.4">
      <c r="B136" s="23"/>
      <c r="C136" s="23"/>
      <c r="D136" s="24" t="s">
        <v>116</v>
      </c>
      <c r="E136" s="25">
        <v>52500</v>
      </c>
      <c r="F136" s="25">
        <f t="shared" ref="F136:F199" si="4">+E136</f>
        <v>52500</v>
      </c>
      <c r="G136" s="25"/>
      <c r="H136" s="25">
        <f t="shared" ref="H136:H199" si="5">F136-ABS(G136)</f>
        <v>52500</v>
      </c>
    </row>
    <row r="137" spans="2:8" x14ac:dyDescent="0.4">
      <c r="B137" s="23"/>
      <c r="C137" s="23"/>
      <c r="D137" s="24" t="s">
        <v>117</v>
      </c>
      <c r="E137" s="25">
        <v>87481</v>
      </c>
      <c r="F137" s="25">
        <f t="shared" si="4"/>
        <v>87481</v>
      </c>
      <c r="G137" s="25"/>
      <c r="H137" s="25">
        <f t="shared" si="5"/>
        <v>87481</v>
      </c>
    </row>
    <row r="138" spans="2:8" x14ac:dyDescent="0.4">
      <c r="B138" s="23"/>
      <c r="C138" s="23"/>
      <c r="D138" s="24" t="s">
        <v>134</v>
      </c>
      <c r="E138" s="25">
        <v>176857</v>
      </c>
      <c r="F138" s="25">
        <f t="shared" si="4"/>
        <v>176857</v>
      </c>
      <c r="G138" s="25"/>
      <c r="H138" s="25">
        <f t="shared" si="5"/>
        <v>176857</v>
      </c>
    </row>
    <row r="139" spans="2:8" x14ac:dyDescent="0.4">
      <c r="B139" s="23"/>
      <c r="C139" s="23"/>
      <c r="D139" s="24" t="s">
        <v>135</v>
      </c>
      <c r="E139" s="25">
        <v>88771</v>
      </c>
      <c r="F139" s="25">
        <f t="shared" si="4"/>
        <v>88771</v>
      </c>
      <c r="G139" s="25"/>
      <c r="H139" s="25">
        <f t="shared" si="5"/>
        <v>88771</v>
      </c>
    </row>
    <row r="140" spans="2:8" x14ac:dyDescent="0.4">
      <c r="B140" s="23"/>
      <c r="C140" s="23"/>
      <c r="D140" s="24" t="s">
        <v>136</v>
      </c>
      <c r="E140" s="25">
        <v>131592</v>
      </c>
      <c r="F140" s="25">
        <f t="shared" si="4"/>
        <v>131592</v>
      </c>
      <c r="G140" s="25"/>
      <c r="H140" s="25">
        <f t="shared" si="5"/>
        <v>131592</v>
      </c>
    </row>
    <row r="141" spans="2:8" x14ac:dyDescent="0.4">
      <c r="B141" s="23"/>
      <c r="C141" s="23"/>
      <c r="D141" s="24" t="s">
        <v>137</v>
      </c>
      <c r="E141" s="25">
        <v>16034</v>
      </c>
      <c r="F141" s="25">
        <f t="shared" si="4"/>
        <v>16034</v>
      </c>
      <c r="G141" s="25"/>
      <c r="H141" s="25">
        <f t="shared" si="5"/>
        <v>16034</v>
      </c>
    </row>
    <row r="142" spans="2:8" x14ac:dyDescent="0.4">
      <c r="B142" s="23"/>
      <c r="C142" s="23"/>
      <c r="D142" s="24" t="s">
        <v>138</v>
      </c>
      <c r="E142" s="25">
        <v>111825</v>
      </c>
      <c r="F142" s="25">
        <f t="shared" si="4"/>
        <v>111825</v>
      </c>
      <c r="G142" s="25"/>
      <c r="H142" s="25">
        <f t="shared" si="5"/>
        <v>111825</v>
      </c>
    </row>
    <row r="143" spans="2:8" x14ac:dyDescent="0.4">
      <c r="B143" s="23"/>
      <c r="C143" s="23"/>
      <c r="D143" s="24" t="s">
        <v>120</v>
      </c>
      <c r="E143" s="25">
        <f>+E144</f>
        <v>63405</v>
      </c>
      <c r="F143" s="25">
        <f t="shared" si="4"/>
        <v>63405</v>
      </c>
      <c r="G143" s="25">
        <f>+G144</f>
        <v>0</v>
      </c>
      <c r="H143" s="25">
        <f t="shared" si="5"/>
        <v>63405</v>
      </c>
    </row>
    <row r="144" spans="2:8" x14ac:dyDescent="0.4">
      <c r="B144" s="23"/>
      <c r="C144" s="23"/>
      <c r="D144" s="24" t="s">
        <v>139</v>
      </c>
      <c r="E144" s="25">
        <v>63405</v>
      </c>
      <c r="F144" s="25">
        <f t="shared" si="4"/>
        <v>63405</v>
      </c>
      <c r="G144" s="25"/>
      <c r="H144" s="25">
        <f t="shared" si="5"/>
        <v>63405</v>
      </c>
    </row>
    <row r="145" spans="2:8" x14ac:dyDescent="0.4">
      <c r="B145" s="23"/>
      <c r="C145" s="23"/>
      <c r="D145" s="24" t="s">
        <v>140</v>
      </c>
      <c r="E145" s="25"/>
      <c r="F145" s="25">
        <f t="shared" si="4"/>
        <v>0</v>
      </c>
      <c r="G145" s="25"/>
      <c r="H145" s="25">
        <f t="shared" si="5"/>
        <v>0</v>
      </c>
    </row>
    <row r="146" spans="2:8" x14ac:dyDescent="0.4">
      <c r="B146" s="23"/>
      <c r="C146" s="23"/>
      <c r="D146" s="24" t="s">
        <v>141</v>
      </c>
      <c r="E146" s="25">
        <v>1871956</v>
      </c>
      <c r="F146" s="25">
        <f t="shared" si="4"/>
        <v>1871956</v>
      </c>
      <c r="G146" s="25"/>
      <c r="H146" s="25">
        <f t="shared" si="5"/>
        <v>1871956</v>
      </c>
    </row>
    <row r="147" spans="2:8" x14ac:dyDescent="0.4">
      <c r="B147" s="23"/>
      <c r="C147" s="23"/>
      <c r="D147" s="24" t="s">
        <v>142</v>
      </c>
      <c r="E147" s="25">
        <f>+E148+E149+E151+E152</f>
        <v>470085</v>
      </c>
      <c r="F147" s="25">
        <f t="shared" si="4"/>
        <v>470085</v>
      </c>
      <c r="G147" s="25">
        <f>+G148+G149+G151+G152</f>
        <v>0</v>
      </c>
      <c r="H147" s="25">
        <f t="shared" si="5"/>
        <v>470085</v>
      </c>
    </row>
    <row r="148" spans="2:8" x14ac:dyDescent="0.4">
      <c r="B148" s="23"/>
      <c r="C148" s="23"/>
      <c r="D148" s="24" t="s">
        <v>143</v>
      </c>
      <c r="E148" s="25">
        <v>375897</v>
      </c>
      <c r="F148" s="25">
        <f t="shared" si="4"/>
        <v>375897</v>
      </c>
      <c r="G148" s="25"/>
      <c r="H148" s="25">
        <f t="shared" si="5"/>
        <v>375897</v>
      </c>
    </row>
    <row r="149" spans="2:8" x14ac:dyDescent="0.4">
      <c r="B149" s="23"/>
      <c r="C149" s="23"/>
      <c r="D149" s="24" t="s">
        <v>120</v>
      </c>
      <c r="E149" s="25">
        <f>+E150</f>
        <v>94188</v>
      </c>
      <c r="F149" s="25">
        <f t="shared" si="4"/>
        <v>94188</v>
      </c>
      <c r="G149" s="25">
        <f>+G150</f>
        <v>0</v>
      </c>
      <c r="H149" s="25">
        <f t="shared" si="5"/>
        <v>94188</v>
      </c>
    </row>
    <row r="150" spans="2:8" x14ac:dyDescent="0.4">
      <c r="B150" s="23"/>
      <c r="C150" s="23"/>
      <c r="D150" s="24" t="s">
        <v>139</v>
      </c>
      <c r="E150" s="25">
        <v>94188</v>
      </c>
      <c r="F150" s="25">
        <f t="shared" si="4"/>
        <v>94188</v>
      </c>
      <c r="G150" s="25"/>
      <c r="H150" s="25">
        <f t="shared" si="5"/>
        <v>94188</v>
      </c>
    </row>
    <row r="151" spans="2:8" x14ac:dyDescent="0.4">
      <c r="B151" s="23"/>
      <c r="C151" s="23"/>
      <c r="D151" s="24" t="s">
        <v>144</v>
      </c>
      <c r="E151" s="25"/>
      <c r="F151" s="25">
        <f t="shared" si="4"/>
        <v>0</v>
      </c>
      <c r="G151" s="25"/>
      <c r="H151" s="25">
        <f t="shared" si="5"/>
        <v>0</v>
      </c>
    </row>
    <row r="152" spans="2:8" x14ac:dyDescent="0.4">
      <c r="B152" s="23"/>
      <c r="C152" s="23"/>
      <c r="D152" s="24" t="s">
        <v>145</v>
      </c>
      <c r="E152" s="25"/>
      <c r="F152" s="25">
        <f t="shared" si="4"/>
        <v>0</v>
      </c>
      <c r="G152" s="25"/>
      <c r="H152" s="25">
        <f t="shared" si="5"/>
        <v>0</v>
      </c>
    </row>
    <row r="153" spans="2:8" x14ac:dyDescent="0.4">
      <c r="B153" s="23"/>
      <c r="C153" s="23"/>
      <c r="D153" s="24" t="s">
        <v>146</v>
      </c>
      <c r="E153" s="25">
        <f>+E154+E156+E157</f>
        <v>0</v>
      </c>
      <c r="F153" s="25">
        <f t="shared" si="4"/>
        <v>0</v>
      </c>
      <c r="G153" s="25">
        <f>+G154+G156+G157</f>
        <v>0</v>
      </c>
      <c r="H153" s="25">
        <f t="shared" si="5"/>
        <v>0</v>
      </c>
    </row>
    <row r="154" spans="2:8" x14ac:dyDescent="0.4">
      <c r="B154" s="23"/>
      <c r="C154" s="23"/>
      <c r="D154" s="24" t="s">
        <v>147</v>
      </c>
      <c r="E154" s="25">
        <f>+E155</f>
        <v>0</v>
      </c>
      <c r="F154" s="25">
        <f t="shared" si="4"/>
        <v>0</v>
      </c>
      <c r="G154" s="25">
        <f>+G155</f>
        <v>0</v>
      </c>
      <c r="H154" s="25">
        <f t="shared" si="5"/>
        <v>0</v>
      </c>
    </row>
    <row r="155" spans="2:8" x14ac:dyDescent="0.4">
      <c r="B155" s="23"/>
      <c r="C155" s="23"/>
      <c r="D155" s="24" t="s">
        <v>148</v>
      </c>
      <c r="E155" s="25"/>
      <c r="F155" s="25">
        <f t="shared" si="4"/>
        <v>0</v>
      </c>
      <c r="G155" s="25"/>
      <c r="H155" s="25">
        <f t="shared" si="5"/>
        <v>0</v>
      </c>
    </row>
    <row r="156" spans="2:8" x14ac:dyDescent="0.4">
      <c r="B156" s="23"/>
      <c r="C156" s="23"/>
      <c r="D156" s="24" t="s">
        <v>149</v>
      </c>
      <c r="E156" s="25"/>
      <c r="F156" s="25">
        <f t="shared" si="4"/>
        <v>0</v>
      </c>
      <c r="G156" s="25"/>
      <c r="H156" s="25">
        <f t="shared" si="5"/>
        <v>0</v>
      </c>
    </row>
    <row r="157" spans="2:8" x14ac:dyDescent="0.4">
      <c r="B157" s="23"/>
      <c r="C157" s="23"/>
      <c r="D157" s="24" t="s">
        <v>150</v>
      </c>
      <c r="E157" s="25"/>
      <c r="F157" s="25">
        <f t="shared" si="4"/>
        <v>0</v>
      </c>
      <c r="G157" s="25"/>
      <c r="H157" s="25">
        <f t="shared" si="5"/>
        <v>0</v>
      </c>
    </row>
    <row r="158" spans="2:8" x14ac:dyDescent="0.4">
      <c r="B158" s="23"/>
      <c r="C158" s="26"/>
      <c r="D158" s="27" t="s">
        <v>151</v>
      </c>
      <c r="E158" s="28">
        <f>+E79+E105+E123+E145+E146+E147+E153</f>
        <v>155691918</v>
      </c>
      <c r="F158" s="28">
        <f t="shared" si="4"/>
        <v>155691918</v>
      </c>
      <c r="G158" s="28">
        <f>+G79+G105+G123+G145+G146+G147+G153</f>
        <v>0</v>
      </c>
      <c r="H158" s="28">
        <f t="shared" si="5"/>
        <v>155691918</v>
      </c>
    </row>
    <row r="159" spans="2:8" x14ac:dyDescent="0.4">
      <c r="B159" s="26"/>
      <c r="C159" s="29" t="s">
        <v>152</v>
      </c>
      <c r="D159" s="30"/>
      <c r="E159" s="31">
        <f xml:space="preserve"> +E78 - E158</f>
        <v>37394091</v>
      </c>
      <c r="F159" s="31">
        <f t="shared" si="4"/>
        <v>37394091</v>
      </c>
      <c r="G159" s="31">
        <f xml:space="preserve"> +G78 - G158</f>
        <v>0</v>
      </c>
      <c r="H159" s="31">
        <f>H78-H158</f>
        <v>37394091</v>
      </c>
    </row>
    <row r="160" spans="2:8" x14ac:dyDescent="0.4">
      <c r="B160" s="20" t="s">
        <v>153</v>
      </c>
      <c r="C160" s="20" t="s">
        <v>15</v>
      </c>
      <c r="D160" s="24" t="s">
        <v>154</v>
      </c>
      <c r="E160" s="25">
        <f>+E161+E162</f>
        <v>0</v>
      </c>
      <c r="F160" s="25">
        <f t="shared" si="4"/>
        <v>0</v>
      </c>
      <c r="G160" s="25">
        <f>+G161+G162</f>
        <v>0</v>
      </c>
      <c r="H160" s="25">
        <f t="shared" si="5"/>
        <v>0</v>
      </c>
    </row>
    <row r="161" spans="2:8" x14ac:dyDescent="0.4">
      <c r="B161" s="23"/>
      <c r="C161" s="23"/>
      <c r="D161" s="24" t="s">
        <v>155</v>
      </c>
      <c r="E161" s="25"/>
      <c r="F161" s="25">
        <f t="shared" si="4"/>
        <v>0</v>
      </c>
      <c r="G161" s="25"/>
      <c r="H161" s="25">
        <f t="shared" si="5"/>
        <v>0</v>
      </c>
    </row>
    <row r="162" spans="2:8" x14ac:dyDescent="0.4">
      <c r="B162" s="23"/>
      <c r="C162" s="23"/>
      <c r="D162" s="24" t="s">
        <v>156</v>
      </c>
      <c r="E162" s="25"/>
      <c r="F162" s="25">
        <f t="shared" si="4"/>
        <v>0</v>
      </c>
      <c r="G162" s="25"/>
      <c r="H162" s="25">
        <f t="shared" si="5"/>
        <v>0</v>
      </c>
    </row>
    <row r="163" spans="2:8" x14ac:dyDescent="0.4">
      <c r="B163" s="23"/>
      <c r="C163" s="23"/>
      <c r="D163" s="24" t="s">
        <v>157</v>
      </c>
      <c r="E163" s="25">
        <f>+E164+E165</f>
        <v>0</v>
      </c>
      <c r="F163" s="25">
        <f t="shared" si="4"/>
        <v>0</v>
      </c>
      <c r="G163" s="25">
        <f>+G164+G165</f>
        <v>0</v>
      </c>
      <c r="H163" s="25">
        <f t="shared" si="5"/>
        <v>0</v>
      </c>
    </row>
    <row r="164" spans="2:8" x14ac:dyDescent="0.4">
      <c r="B164" s="23"/>
      <c r="C164" s="23"/>
      <c r="D164" s="24" t="s">
        <v>158</v>
      </c>
      <c r="E164" s="25"/>
      <c r="F164" s="25">
        <f t="shared" si="4"/>
        <v>0</v>
      </c>
      <c r="G164" s="25"/>
      <c r="H164" s="25">
        <f t="shared" si="5"/>
        <v>0</v>
      </c>
    </row>
    <row r="165" spans="2:8" x14ac:dyDescent="0.4">
      <c r="B165" s="23"/>
      <c r="C165" s="23"/>
      <c r="D165" s="24" t="s">
        <v>159</v>
      </c>
      <c r="E165" s="25"/>
      <c r="F165" s="25">
        <f t="shared" si="4"/>
        <v>0</v>
      </c>
      <c r="G165" s="25"/>
      <c r="H165" s="25">
        <f t="shared" si="5"/>
        <v>0</v>
      </c>
    </row>
    <row r="166" spans="2:8" x14ac:dyDescent="0.4">
      <c r="B166" s="23"/>
      <c r="C166" s="23"/>
      <c r="D166" s="24" t="s">
        <v>160</v>
      </c>
      <c r="E166" s="25"/>
      <c r="F166" s="25">
        <f t="shared" si="4"/>
        <v>0</v>
      </c>
      <c r="G166" s="25"/>
      <c r="H166" s="25">
        <f t="shared" si="5"/>
        <v>0</v>
      </c>
    </row>
    <row r="167" spans="2:8" x14ac:dyDescent="0.4">
      <c r="B167" s="23"/>
      <c r="C167" s="23"/>
      <c r="D167" s="24" t="s">
        <v>161</v>
      </c>
      <c r="E167" s="25"/>
      <c r="F167" s="25">
        <f t="shared" si="4"/>
        <v>0</v>
      </c>
      <c r="G167" s="25"/>
      <c r="H167" s="25">
        <f t="shared" si="5"/>
        <v>0</v>
      </c>
    </row>
    <row r="168" spans="2:8" x14ac:dyDescent="0.4">
      <c r="B168" s="23"/>
      <c r="C168" s="23"/>
      <c r="D168" s="24" t="s">
        <v>162</v>
      </c>
      <c r="E168" s="25">
        <f>+E169+E170+E171+E172</f>
        <v>0</v>
      </c>
      <c r="F168" s="25">
        <f t="shared" si="4"/>
        <v>0</v>
      </c>
      <c r="G168" s="25">
        <f>+G169+G170+G171+G172</f>
        <v>0</v>
      </c>
      <c r="H168" s="25">
        <f t="shared" si="5"/>
        <v>0</v>
      </c>
    </row>
    <row r="169" spans="2:8" x14ac:dyDescent="0.4">
      <c r="B169" s="23"/>
      <c r="C169" s="23"/>
      <c r="D169" s="24" t="s">
        <v>163</v>
      </c>
      <c r="E169" s="25"/>
      <c r="F169" s="25">
        <f t="shared" si="4"/>
        <v>0</v>
      </c>
      <c r="G169" s="25"/>
      <c r="H169" s="25">
        <f t="shared" si="5"/>
        <v>0</v>
      </c>
    </row>
    <row r="170" spans="2:8" x14ac:dyDescent="0.4">
      <c r="B170" s="23"/>
      <c r="C170" s="23"/>
      <c r="D170" s="24" t="s">
        <v>164</v>
      </c>
      <c r="E170" s="25"/>
      <c r="F170" s="25">
        <f t="shared" si="4"/>
        <v>0</v>
      </c>
      <c r="G170" s="25"/>
      <c r="H170" s="25">
        <f t="shared" si="5"/>
        <v>0</v>
      </c>
    </row>
    <row r="171" spans="2:8" x14ac:dyDescent="0.4">
      <c r="B171" s="23"/>
      <c r="C171" s="23"/>
      <c r="D171" s="24" t="s">
        <v>165</v>
      </c>
      <c r="E171" s="25"/>
      <c r="F171" s="25">
        <f t="shared" si="4"/>
        <v>0</v>
      </c>
      <c r="G171" s="25"/>
      <c r="H171" s="25">
        <f t="shared" si="5"/>
        <v>0</v>
      </c>
    </row>
    <row r="172" spans="2:8" x14ac:dyDescent="0.4">
      <c r="B172" s="23"/>
      <c r="C172" s="23"/>
      <c r="D172" s="24" t="s">
        <v>166</v>
      </c>
      <c r="E172" s="25"/>
      <c r="F172" s="25">
        <f t="shared" si="4"/>
        <v>0</v>
      </c>
      <c r="G172" s="25"/>
      <c r="H172" s="25">
        <f t="shared" si="5"/>
        <v>0</v>
      </c>
    </row>
    <row r="173" spans="2:8" x14ac:dyDescent="0.4">
      <c r="B173" s="23"/>
      <c r="C173" s="23"/>
      <c r="D173" s="24" t="s">
        <v>167</v>
      </c>
      <c r="E173" s="25">
        <f>+E174</f>
        <v>0</v>
      </c>
      <c r="F173" s="25">
        <f t="shared" si="4"/>
        <v>0</v>
      </c>
      <c r="G173" s="25">
        <f>+G174</f>
        <v>0</v>
      </c>
      <c r="H173" s="25">
        <f t="shared" si="5"/>
        <v>0</v>
      </c>
    </row>
    <row r="174" spans="2:8" x14ac:dyDescent="0.4">
      <c r="B174" s="23"/>
      <c r="C174" s="23"/>
      <c r="D174" s="24" t="s">
        <v>73</v>
      </c>
      <c r="E174" s="25"/>
      <c r="F174" s="25">
        <f t="shared" si="4"/>
        <v>0</v>
      </c>
      <c r="G174" s="25"/>
      <c r="H174" s="25">
        <f t="shared" si="5"/>
        <v>0</v>
      </c>
    </row>
    <row r="175" spans="2:8" x14ac:dyDescent="0.4">
      <c r="B175" s="23"/>
      <c r="C175" s="26"/>
      <c r="D175" s="27" t="s">
        <v>168</v>
      </c>
      <c r="E175" s="28">
        <f>+E160+E163+E166+E167+E168+E173</f>
        <v>0</v>
      </c>
      <c r="F175" s="28">
        <f t="shared" si="4"/>
        <v>0</v>
      </c>
      <c r="G175" s="28">
        <f>+G160+G163+G166+G167+G168+G173</f>
        <v>0</v>
      </c>
      <c r="H175" s="28">
        <f t="shared" si="5"/>
        <v>0</v>
      </c>
    </row>
    <row r="176" spans="2:8" x14ac:dyDescent="0.4">
      <c r="B176" s="23"/>
      <c r="C176" s="20" t="s">
        <v>76</v>
      </c>
      <c r="D176" s="24" t="s">
        <v>169</v>
      </c>
      <c r="E176" s="25">
        <v>8488800</v>
      </c>
      <c r="F176" s="25">
        <f t="shared" si="4"/>
        <v>8488800</v>
      </c>
      <c r="G176" s="25"/>
      <c r="H176" s="25">
        <f t="shared" si="5"/>
        <v>8488800</v>
      </c>
    </row>
    <row r="177" spans="2:8" x14ac:dyDescent="0.4">
      <c r="B177" s="23"/>
      <c r="C177" s="23"/>
      <c r="D177" s="24" t="s">
        <v>170</v>
      </c>
      <c r="E177" s="25">
        <f>+E178+E179+E180+E181+E182+E183+E184+E185+E186+E187</f>
        <v>1331044</v>
      </c>
      <c r="F177" s="25">
        <f t="shared" si="4"/>
        <v>1331044</v>
      </c>
      <c r="G177" s="25">
        <f>+G178+G179+G180+G181+G182+G183+G184+G185+G186+G187</f>
        <v>0</v>
      </c>
      <c r="H177" s="25">
        <f t="shared" si="5"/>
        <v>1331044</v>
      </c>
    </row>
    <row r="178" spans="2:8" x14ac:dyDescent="0.4">
      <c r="B178" s="23"/>
      <c r="C178" s="23"/>
      <c r="D178" s="24" t="s">
        <v>171</v>
      </c>
      <c r="E178" s="25"/>
      <c r="F178" s="25">
        <f t="shared" si="4"/>
        <v>0</v>
      </c>
      <c r="G178" s="25"/>
      <c r="H178" s="25">
        <f t="shared" si="5"/>
        <v>0</v>
      </c>
    </row>
    <row r="179" spans="2:8" x14ac:dyDescent="0.4">
      <c r="B179" s="23"/>
      <c r="C179" s="23"/>
      <c r="D179" s="24" t="s">
        <v>172</v>
      </c>
      <c r="E179" s="25"/>
      <c r="F179" s="25">
        <f t="shared" si="4"/>
        <v>0</v>
      </c>
      <c r="G179" s="25"/>
      <c r="H179" s="25">
        <f t="shared" si="5"/>
        <v>0</v>
      </c>
    </row>
    <row r="180" spans="2:8" x14ac:dyDescent="0.4">
      <c r="B180" s="23"/>
      <c r="C180" s="23"/>
      <c r="D180" s="24" t="s">
        <v>173</v>
      </c>
      <c r="E180" s="25"/>
      <c r="F180" s="25">
        <f t="shared" si="4"/>
        <v>0</v>
      </c>
      <c r="G180" s="25"/>
      <c r="H180" s="25">
        <f t="shared" si="5"/>
        <v>0</v>
      </c>
    </row>
    <row r="181" spans="2:8" x14ac:dyDescent="0.4">
      <c r="B181" s="23"/>
      <c r="C181" s="23"/>
      <c r="D181" s="24" t="s">
        <v>174</v>
      </c>
      <c r="E181" s="25"/>
      <c r="F181" s="25">
        <f t="shared" si="4"/>
        <v>0</v>
      </c>
      <c r="G181" s="25"/>
      <c r="H181" s="25">
        <f t="shared" si="5"/>
        <v>0</v>
      </c>
    </row>
    <row r="182" spans="2:8" x14ac:dyDescent="0.4">
      <c r="B182" s="23"/>
      <c r="C182" s="23"/>
      <c r="D182" s="24" t="s">
        <v>175</v>
      </c>
      <c r="E182" s="25"/>
      <c r="F182" s="25">
        <f t="shared" si="4"/>
        <v>0</v>
      </c>
      <c r="G182" s="25"/>
      <c r="H182" s="25">
        <f t="shared" si="5"/>
        <v>0</v>
      </c>
    </row>
    <row r="183" spans="2:8" x14ac:dyDescent="0.4">
      <c r="B183" s="23"/>
      <c r="C183" s="23"/>
      <c r="D183" s="24" t="s">
        <v>176</v>
      </c>
      <c r="E183" s="25">
        <v>880000</v>
      </c>
      <c r="F183" s="25">
        <f t="shared" si="4"/>
        <v>880000</v>
      </c>
      <c r="G183" s="25"/>
      <c r="H183" s="25">
        <f t="shared" si="5"/>
        <v>880000</v>
      </c>
    </row>
    <row r="184" spans="2:8" x14ac:dyDescent="0.4">
      <c r="B184" s="23"/>
      <c r="C184" s="23"/>
      <c r="D184" s="24" t="s">
        <v>177</v>
      </c>
      <c r="E184" s="25"/>
      <c r="F184" s="25">
        <f t="shared" si="4"/>
        <v>0</v>
      </c>
      <c r="G184" s="25"/>
      <c r="H184" s="25">
        <f t="shared" si="5"/>
        <v>0</v>
      </c>
    </row>
    <row r="185" spans="2:8" x14ac:dyDescent="0.4">
      <c r="B185" s="23"/>
      <c r="C185" s="23"/>
      <c r="D185" s="24" t="s">
        <v>178</v>
      </c>
      <c r="E185" s="25"/>
      <c r="F185" s="25">
        <f t="shared" si="4"/>
        <v>0</v>
      </c>
      <c r="G185" s="25"/>
      <c r="H185" s="25">
        <f t="shared" si="5"/>
        <v>0</v>
      </c>
    </row>
    <row r="186" spans="2:8" x14ac:dyDescent="0.4">
      <c r="B186" s="23"/>
      <c r="C186" s="23"/>
      <c r="D186" s="24" t="s">
        <v>179</v>
      </c>
      <c r="E186" s="25"/>
      <c r="F186" s="25">
        <f t="shared" si="4"/>
        <v>0</v>
      </c>
      <c r="G186" s="25"/>
      <c r="H186" s="25">
        <f t="shared" si="5"/>
        <v>0</v>
      </c>
    </row>
    <row r="187" spans="2:8" x14ac:dyDescent="0.4">
      <c r="B187" s="23"/>
      <c r="C187" s="23"/>
      <c r="D187" s="24" t="s">
        <v>180</v>
      </c>
      <c r="E187" s="25">
        <v>451044</v>
      </c>
      <c r="F187" s="25">
        <f t="shared" si="4"/>
        <v>451044</v>
      </c>
      <c r="G187" s="25"/>
      <c r="H187" s="25">
        <f t="shared" si="5"/>
        <v>451044</v>
      </c>
    </row>
    <row r="188" spans="2:8" x14ac:dyDescent="0.4">
      <c r="B188" s="23"/>
      <c r="C188" s="23"/>
      <c r="D188" s="24" t="s">
        <v>181</v>
      </c>
      <c r="E188" s="25"/>
      <c r="F188" s="25">
        <f t="shared" si="4"/>
        <v>0</v>
      </c>
      <c r="G188" s="25"/>
      <c r="H188" s="25">
        <f t="shared" si="5"/>
        <v>0</v>
      </c>
    </row>
    <row r="189" spans="2:8" x14ac:dyDescent="0.4">
      <c r="B189" s="23"/>
      <c r="C189" s="23"/>
      <c r="D189" s="24" t="s">
        <v>182</v>
      </c>
      <c r="E189" s="25"/>
      <c r="F189" s="25">
        <f t="shared" si="4"/>
        <v>0</v>
      </c>
      <c r="G189" s="25"/>
      <c r="H189" s="25">
        <f t="shared" si="5"/>
        <v>0</v>
      </c>
    </row>
    <row r="190" spans="2:8" x14ac:dyDescent="0.4">
      <c r="B190" s="23"/>
      <c r="C190" s="23"/>
      <c r="D190" s="24" t="s">
        <v>183</v>
      </c>
      <c r="E190" s="25">
        <f>+E191</f>
        <v>0</v>
      </c>
      <c r="F190" s="25">
        <f t="shared" si="4"/>
        <v>0</v>
      </c>
      <c r="G190" s="25">
        <f>+G191</f>
        <v>0</v>
      </c>
      <c r="H190" s="25">
        <f t="shared" si="5"/>
        <v>0</v>
      </c>
    </row>
    <row r="191" spans="2:8" x14ac:dyDescent="0.4">
      <c r="B191" s="23"/>
      <c r="C191" s="23"/>
      <c r="D191" s="24" t="s">
        <v>145</v>
      </c>
      <c r="E191" s="25"/>
      <c r="F191" s="25">
        <f t="shared" si="4"/>
        <v>0</v>
      </c>
      <c r="G191" s="25"/>
      <c r="H191" s="25">
        <f t="shared" si="5"/>
        <v>0</v>
      </c>
    </row>
    <row r="192" spans="2:8" x14ac:dyDescent="0.4">
      <c r="B192" s="23"/>
      <c r="C192" s="26"/>
      <c r="D192" s="27" t="s">
        <v>184</v>
      </c>
      <c r="E192" s="28">
        <f>+E176+E177+E188+E189+E190</f>
        <v>9819844</v>
      </c>
      <c r="F192" s="28">
        <f t="shared" si="4"/>
        <v>9819844</v>
      </c>
      <c r="G192" s="28">
        <f>+G176+G177+G188+G189+G190</f>
        <v>0</v>
      </c>
      <c r="H192" s="28">
        <f t="shared" si="5"/>
        <v>9819844</v>
      </c>
    </row>
    <row r="193" spans="2:8" x14ac:dyDescent="0.4">
      <c r="B193" s="26"/>
      <c r="C193" s="32" t="s">
        <v>185</v>
      </c>
      <c r="D193" s="30"/>
      <c r="E193" s="31">
        <f xml:space="preserve"> +E175 - E192</f>
        <v>-9819844</v>
      </c>
      <c r="F193" s="31">
        <f t="shared" si="4"/>
        <v>-9819844</v>
      </c>
      <c r="G193" s="31">
        <f xml:space="preserve"> +G175 - G192</f>
        <v>0</v>
      </c>
      <c r="H193" s="31">
        <f>H175-H192</f>
        <v>-9819844</v>
      </c>
    </row>
    <row r="194" spans="2:8" x14ac:dyDescent="0.4">
      <c r="B194" s="20" t="s">
        <v>186</v>
      </c>
      <c r="C194" s="20" t="s">
        <v>15</v>
      </c>
      <c r="D194" s="24" t="s">
        <v>187</v>
      </c>
      <c r="E194" s="25"/>
      <c r="F194" s="25">
        <f t="shared" si="4"/>
        <v>0</v>
      </c>
      <c r="G194" s="25"/>
      <c r="H194" s="25">
        <f t="shared" si="5"/>
        <v>0</v>
      </c>
    </row>
    <row r="195" spans="2:8" x14ac:dyDescent="0.4">
      <c r="B195" s="23"/>
      <c r="C195" s="23"/>
      <c r="D195" s="24" t="s">
        <v>188</v>
      </c>
      <c r="E195" s="25"/>
      <c r="F195" s="25">
        <f t="shared" si="4"/>
        <v>0</v>
      </c>
      <c r="G195" s="25"/>
      <c r="H195" s="25">
        <f t="shared" si="5"/>
        <v>0</v>
      </c>
    </row>
    <row r="196" spans="2:8" x14ac:dyDescent="0.4">
      <c r="B196" s="23"/>
      <c r="C196" s="23"/>
      <c r="D196" s="24" t="s">
        <v>189</v>
      </c>
      <c r="E196" s="25"/>
      <c r="F196" s="25">
        <f t="shared" si="4"/>
        <v>0</v>
      </c>
      <c r="G196" s="25"/>
      <c r="H196" s="25">
        <f t="shared" si="5"/>
        <v>0</v>
      </c>
    </row>
    <row r="197" spans="2:8" x14ac:dyDescent="0.4">
      <c r="B197" s="23"/>
      <c r="C197" s="23"/>
      <c r="D197" s="24" t="s">
        <v>190</v>
      </c>
      <c r="E197" s="25"/>
      <c r="F197" s="25">
        <f t="shared" si="4"/>
        <v>0</v>
      </c>
      <c r="G197" s="25"/>
      <c r="H197" s="25">
        <f t="shared" si="5"/>
        <v>0</v>
      </c>
    </row>
    <row r="198" spans="2:8" x14ac:dyDescent="0.4">
      <c r="B198" s="23"/>
      <c r="C198" s="23"/>
      <c r="D198" s="24" t="s">
        <v>191</v>
      </c>
      <c r="E198" s="25"/>
      <c r="F198" s="25">
        <f t="shared" si="4"/>
        <v>0</v>
      </c>
      <c r="G198" s="25"/>
      <c r="H198" s="25">
        <f t="shared" si="5"/>
        <v>0</v>
      </c>
    </row>
    <row r="199" spans="2:8" x14ac:dyDescent="0.4">
      <c r="B199" s="23"/>
      <c r="C199" s="23"/>
      <c r="D199" s="24" t="s">
        <v>192</v>
      </c>
      <c r="E199" s="25"/>
      <c r="F199" s="25">
        <f t="shared" si="4"/>
        <v>0</v>
      </c>
      <c r="G199" s="25"/>
      <c r="H199" s="25">
        <f t="shared" si="5"/>
        <v>0</v>
      </c>
    </row>
    <row r="200" spans="2:8" x14ac:dyDescent="0.4">
      <c r="B200" s="23"/>
      <c r="C200" s="23"/>
      <c r="D200" s="24" t="s">
        <v>193</v>
      </c>
      <c r="E200" s="25"/>
      <c r="F200" s="25">
        <f t="shared" ref="F200:F255" si="6">+E200</f>
        <v>0</v>
      </c>
      <c r="G200" s="25"/>
      <c r="H200" s="25">
        <f t="shared" ref="H200:H254" si="7">F200-ABS(G200)</f>
        <v>0</v>
      </c>
    </row>
    <row r="201" spans="2:8" x14ac:dyDescent="0.4">
      <c r="B201" s="23"/>
      <c r="C201" s="23"/>
      <c r="D201" s="24" t="s">
        <v>194</v>
      </c>
      <c r="E201" s="25">
        <f>+E202+E203+E204+E205+E206+E207</f>
        <v>0</v>
      </c>
      <c r="F201" s="25">
        <f t="shared" si="6"/>
        <v>0</v>
      </c>
      <c r="G201" s="25">
        <f>+G202+G203+G204+G205+G206+G207</f>
        <v>0</v>
      </c>
      <c r="H201" s="25">
        <f t="shared" si="7"/>
        <v>0</v>
      </c>
    </row>
    <row r="202" spans="2:8" x14ac:dyDescent="0.4">
      <c r="B202" s="23"/>
      <c r="C202" s="23"/>
      <c r="D202" s="24" t="s">
        <v>195</v>
      </c>
      <c r="E202" s="25"/>
      <c r="F202" s="25">
        <f t="shared" si="6"/>
        <v>0</v>
      </c>
      <c r="G202" s="25"/>
      <c r="H202" s="25">
        <f t="shared" si="7"/>
        <v>0</v>
      </c>
    </row>
    <row r="203" spans="2:8" x14ac:dyDescent="0.4">
      <c r="B203" s="23"/>
      <c r="C203" s="23"/>
      <c r="D203" s="24" t="s">
        <v>196</v>
      </c>
      <c r="E203" s="25"/>
      <c r="F203" s="25">
        <f t="shared" si="6"/>
        <v>0</v>
      </c>
      <c r="G203" s="25"/>
      <c r="H203" s="25">
        <f t="shared" si="7"/>
        <v>0</v>
      </c>
    </row>
    <row r="204" spans="2:8" x14ac:dyDescent="0.4">
      <c r="B204" s="23"/>
      <c r="C204" s="23"/>
      <c r="D204" s="24" t="s">
        <v>197</v>
      </c>
      <c r="E204" s="25"/>
      <c r="F204" s="25">
        <f t="shared" si="6"/>
        <v>0</v>
      </c>
      <c r="G204" s="25"/>
      <c r="H204" s="25">
        <f t="shared" si="7"/>
        <v>0</v>
      </c>
    </row>
    <row r="205" spans="2:8" x14ac:dyDescent="0.4">
      <c r="B205" s="23"/>
      <c r="C205" s="23"/>
      <c r="D205" s="24" t="s">
        <v>198</v>
      </c>
      <c r="E205" s="25"/>
      <c r="F205" s="25">
        <f t="shared" si="6"/>
        <v>0</v>
      </c>
      <c r="G205" s="25"/>
      <c r="H205" s="25">
        <f t="shared" si="7"/>
        <v>0</v>
      </c>
    </row>
    <row r="206" spans="2:8" x14ac:dyDescent="0.4">
      <c r="B206" s="23"/>
      <c r="C206" s="23"/>
      <c r="D206" s="24" t="s">
        <v>199</v>
      </c>
      <c r="E206" s="25"/>
      <c r="F206" s="25">
        <f t="shared" si="6"/>
        <v>0</v>
      </c>
      <c r="G206" s="25"/>
      <c r="H206" s="25">
        <f t="shared" si="7"/>
        <v>0</v>
      </c>
    </row>
    <row r="207" spans="2:8" x14ac:dyDescent="0.4">
      <c r="B207" s="23"/>
      <c r="C207" s="23"/>
      <c r="D207" s="24" t="s">
        <v>200</v>
      </c>
      <c r="E207" s="25"/>
      <c r="F207" s="25">
        <f t="shared" si="6"/>
        <v>0</v>
      </c>
      <c r="G207" s="25"/>
      <c r="H207" s="25">
        <f t="shared" si="7"/>
        <v>0</v>
      </c>
    </row>
    <row r="208" spans="2:8" x14ac:dyDescent="0.4">
      <c r="B208" s="23"/>
      <c r="C208" s="23"/>
      <c r="D208" s="24" t="s">
        <v>201</v>
      </c>
      <c r="E208" s="25"/>
      <c r="F208" s="25">
        <f t="shared" si="6"/>
        <v>0</v>
      </c>
      <c r="G208" s="25"/>
      <c r="H208" s="25">
        <f t="shared" si="7"/>
        <v>0</v>
      </c>
    </row>
    <row r="209" spans="2:8" x14ac:dyDescent="0.4">
      <c r="B209" s="23"/>
      <c r="C209" s="23"/>
      <c r="D209" s="24" t="s">
        <v>202</v>
      </c>
      <c r="E209" s="25"/>
      <c r="F209" s="25">
        <f t="shared" si="6"/>
        <v>0</v>
      </c>
      <c r="G209" s="25"/>
      <c r="H209" s="25">
        <f t="shared" si="7"/>
        <v>0</v>
      </c>
    </row>
    <row r="210" spans="2:8" x14ac:dyDescent="0.4">
      <c r="B210" s="23"/>
      <c r="C210" s="23"/>
      <c r="D210" s="24" t="s">
        <v>203</v>
      </c>
      <c r="E210" s="25"/>
      <c r="F210" s="25">
        <f t="shared" si="6"/>
        <v>0</v>
      </c>
      <c r="G210" s="25"/>
      <c r="H210" s="25">
        <f t="shared" si="7"/>
        <v>0</v>
      </c>
    </row>
    <row r="211" spans="2:8" x14ac:dyDescent="0.4">
      <c r="B211" s="23"/>
      <c r="C211" s="23"/>
      <c r="D211" s="24" t="s">
        <v>204</v>
      </c>
      <c r="E211" s="25"/>
      <c r="F211" s="25">
        <f t="shared" si="6"/>
        <v>0</v>
      </c>
      <c r="G211" s="25"/>
      <c r="H211" s="25">
        <f t="shared" si="7"/>
        <v>0</v>
      </c>
    </row>
    <row r="212" spans="2:8" x14ac:dyDescent="0.4">
      <c r="B212" s="23"/>
      <c r="C212" s="23"/>
      <c r="D212" s="24" t="s">
        <v>205</v>
      </c>
      <c r="E212" s="25"/>
      <c r="F212" s="25">
        <f t="shared" si="6"/>
        <v>0</v>
      </c>
      <c r="G212" s="25"/>
      <c r="H212" s="25">
        <f t="shared" si="7"/>
        <v>0</v>
      </c>
    </row>
    <row r="213" spans="2:8" x14ac:dyDescent="0.4">
      <c r="B213" s="23"/>
      <c r="C213" s="23"/>
      <c r="D213" s="24" t="s">
        <v>206</v>
      </c>
      <c r="E213" s="25"/>
      <c r="F213" s="25">
        <f t="shared" si="6"/>
        <v>0</v>
      </c>
      <c r="G213" s="25"/>
      <c r="H213" s="25">
        <f t="shared" si="7"/>
        <v>0</v>
      </c>
    </row>
    <row r="214" spans="2:8" x14ac:dyDescent="0.4">
      <c r="B214" s="23"/>
      <c r="C214" s="23"/>
      <c r="D214" s="24" t="s">
        <v>207</v>
      </c>
      <c r="E214" s="25"/>
      <c r="F214" s="25">
        <f t="shared" si="6"/>
        <v>0</v>
      </c>
      <c r="G214" s="25"/>
      <c r="H214" s="25">
        <f t="shared" si="7"/>
        <v>0</v>
      </c>
    </row>
    <row r="215" spans="2:8" x14ac:dyDescent="0.4">
      <c r="B215" s="23"/>
      <c r="C215" s="23"/>
      <c r="D215" s="24" t="s">
        <v>208</v>
      </c>
      <c r="E215" s="25"/>
      <c r="F215" s="25">
        <f t="shared" si="6"/>
        <v>0</v>
      </c>
      <c r="G215" s="25"/>
      <c r="H215" s="25">
        <f t="shared" si="7"/>
        <v>0</v>
      </c>
    </row>
    <row r="216" spans="2:8" x14ac:dyDescent="0.4">
      <c r="B216" s="23"/>
      <c r="C216" s="23"/>
      <c r="D216" s="24" t="s">
        <v>209</v>
      </c>
      <c r="E216" s="25"/>
      <c r="F216" s="25">
        <f t="shared" si="6"/>
        <v>0</v>
      </c>
      <c r="G216" s="25"/>
      <c r="H216" s="25">
        <f t="shared" si="7"/>
        <v>0</v>
      </c>
    </row>
    <row r="217" spans="2:8" x14ac:dyDescent="0.4">
      <c r="B217" s="23"/>
      <c r="C217" s="23"/>
      <c r="D217" s="24" t="s">
        <v>210</v>
      </c>
      <c r="E217" s="25">
        <f>+E218+E219+E220</f>
        <v>0</v>
      </c>
      <c r="F217" s="25">
        <f t="shared" si="6"/>
        <v>0</v>
      </c>
      <c r="G217" s="25">
        <f>+G218+G219+G220</f>
        <v>0</v>
      </c>
      <c r="H217" s="25">
        <f t="shared" si="7"/>
        <v>0</v>
      </c>
    </row>
    <row r="218" spans="2:8" x14ac:dyDescent="0.4">
      <c r="B218" s="23"/>
      <c r="C218" s="23"/>
      <c r="D218" s="24" t="s">
        <v>211</v>
      </c>
      <c r="E218" s="25"/>
      <c r="F218" s="25">
        <f t="shared" si="6"/>
        <v>0</v>
      </c>
      <c r="G218" s="25"/>
      <c r="H218" s="25">
        <f t="shared" si="7"/>
        <v>0</v>
      </c>
    </row>
    <row r="219" spans="2:8" x14ac:dyDescent="0.4">
      <c r="B219" s="23"/>
      <c r="C219" s="23"/>
      <c r="D219" s="24" t="s">
        <v>212</v>
      </c>
      <c r="E219" s="25"/>
      <c r="F219" s="25">
        <f t="shared" si="6"/>
        <v>0</v>
      </c>
      <c r="G219" s="25"/>
      <c r="H219" s="25">
        <f t="shared" si="7"/>
        <v>0</v>
      </c>
    </row>
    <row r="220" spans="2:8" x14ac:dyDescent="0.4">
      <c r="B220" s="23"/>
      <c r="C220" s="23"/>
      <c r="D220" s="24" t="s">
        <v>73</v>
      </c>
      <c r="E220" s="25"/>
      <c r="F220" s="25">
        <f t="shared" si="6"/>
        <v>0</v>
      </c>
      <c r="G220" s="25"/>
      <c r="H220" s="25">
        <f t="shared" si="7"/>
        <v>0</v>
      </c>
    </row>
    <row r="221" spans="2:8" x14ac:dyDescent="0.4">
      <c r="B221" s="23"/>
      <c r="C221" s="26"/>
      <c r="D221" s="27" t="s">
        <v>213</v>
      </c>
      <c r="E221" s="28">
        <f>+E194+E195+E196+E197+E198+E199+E200+E201+E208+E209+E210+E211+E212+E213+E214+E215+E216+E217</f>
        <v>0</v>
      </c>
      <c r="F221" s="28">
        <f t="shared" si="6"/>
        <v>0</v>
      </c>
      <c r="G221" s="28">
        <f>+G194+G195+G196+G197+G198+G199+G200+G201+G208+G209+G210+G211+G212+G213+G214+G215+G216+G217</f>
        <v>0</v>
      </c>
      <c r="H221" s="28">
        <f t="shared" si="7"/>
        <v>0</v>
      </c>
    </row>
    <row r="222" spans="2:8" x14ac:dyDescent="0.4">
      <c r="B222" s="23"/>
      <c r="C222" s="20" t="s">
        <v>76</v>
      </c>
      <c r="D222" s="24" t="s">
        <v>214</v>
      </c>
      <c r="E222" s="25"/>
      <c r="F222" s="25">
        <f t="shared" si="6"/>
        <v>0</v>
      </c>
      <c r="G222" s="25"/>
      <c r="H222" s="25">
        <f t="shared" si="7"/>
        <v>0</v>
      </c>
    </row>
    <row r="223" spans="2:8" x14ac:dyDescent="0.4">
      <c r="B223" s="23"/>
      <c r="C223" s="23"/>
      <c r="D223" s="24" t="s">
        <v>215</v>
      </c>
      <c r="E223" s="25"/>
      <c r="F223" s="25">
        <f t="shared" si="6"/>
        <v>0</v>
      </c>
      <c r="G223" s="25"/>
      <c r="H223" s="25">
        <f t="shared" si="7"/>
        <v>0</v>
      </c>
    </row>
    <row r="224" spans="2:8" x14ac:dyDescent="0.4">
      <c r="B224" s="23"/>
      <c r="C224" s="23"/>
      <c r="D224" s="24" t="s">
        <v>216</v>
      </c>
      <c r="E224" s="25"/>
      <c r="F224" s="25">
        <f t="shared" si="6"/>
        <v>0</v>
      </c>
      <c r="G224" s="25"/>
      <c r="H224" s="25">
        <f t="shared" si="7"/>
        <v>0</v>
      </c>
    </row>
    <row r="225" spans="2:8" x14ac:dyDescent="0.4">
      <c r="B225" s="23"/>
      <c r="C225" s="23"/>
      <c r="D225" s="24" t="s">
        <v>217</v>
      </c>
      <c r="E225" s="25">
        <f>+E226</f>
        <v>0</v>
      </c>
      <c r="F225" s="25">
        <f t="shared" si="6"/>
        <v>0</v>
      </c>
      <c r="G225" s="25">
        <f>+G226</f>
        <v>0</v>
      </c>
      <c r="H225" s="25">
        <f t="shared" si="7"/>
        <v>0</v>
      </c>
    </row>
    <row r="226" spans="2:8" x14ac:dyDescent="0.4">
      <c r="B226" s="23"/>
      <c r="C226" s="23"/>
      <c r="D226" s="24" t="s">
        <v>218</v>
      </c>
      <c r="E226" s="25"/>
      <c r="F226" s="25">
        <f t="shared" si="6"/>
        <v>0</v>
      </c>
      <c r="G226" s="25"/>
      <c r="H226" s="25">
        <f t="shared" si="7"/>
        <v>0</v>
      </c>
    </row>
    <row r="227" spans="2:8" x14ac:dyDescent="0.4">
      <c r="B227" s="23"/>
      <c r="C227" s="23"/>
      <c r="D227" s="24" t="s">
        <v>219</v>
      </c>
      <c r="E227" s="25"/>
      <c r="F227" s="25">
        <f t="shared" si="6"/>
        <v>0</v>
      </c>
      <c r="G227" s="25"/>
      <c r="H227" s="25">
        <f t="shared" si="7"/>
        <v>0</v>
      </c>
    </row>
    <row r="228" spans="2:8" x14ac:dyDescent="0.4">
      <c r="B228" s="23"/>
      <c r="C228" s="23"/>
      <c r="D228" s="24" t="s">
        <v>220</v>
      </c>
      <c r="E228" s="25"/>
      <c r="F228" s="25">
        <f t="shared" si="6"/>
        <v>0</v>
      </c>
      <c r="G228" s="25"/>
      <c r="H228" s="25">
        <f t="shared" si="7"/>
        <v>0</v>
      </c>
    </row>
    <row r="229" spans="2:8" x14ac:dyDescent="0.4">
      <c r="B229" s="23"/>
      <c r="C229" s="23"/>
      <c r="D229" s="24" t="s">
        <v>221</v>
      </c>
      <c r="E229" s="25">
        <f>+E230+E231+E232+E233+E234+E235</f>
        <v>1166680</v>
      </c>
      <c r="F229" s="25">
        <f t="shared" si="6"/>
        <v>1166680</v>
      </c>
      <c r="G229" s="25">
        <f>+G230+G231+G232+G233+G234+G235</f>
        <v>0</v>
      </c>
      <c r="H229" s="25">
        <f t="shared" si="7"/>
        <v>1166680</v>
      </c>
    </row>
    <row r="230" spans="2:8" x14ac:dyDescent="0.4">
      <c r="B230" s="23"/>
      <c r="C230" s="23"/>
      <c r="D230" s="24" t="s">
        <v>222</v>
      </c>
      <c r="E230" s="25">
        <v>1166680</v>
      </c>
      <c r="F230" s="25">
        <f t="shared" si="6"/>
        <v>1166680</v>
      </c>
      <c r="G230" s="25"/>
      <c r="H230" s="25">
        <f t="shared" si="7"/>
        <v>1166680</v>
      </c>
    </row>
    <row r="231" spans="2:8" x14ac:dyDescent="0.4">
      <c r="B231" s="23"/>
      <c r="C231" s="23"/>
      <c r="D231" s="24" t="s">
        <v>223</v>
      </c>
      <c r="E231" s="25"/>
      <c r="F231" s="25">
        <f t="shared" si="6"/>
        <v>0</v>
      </c>
      <c r="G231" s="25"/>
      <c r="H231" s="25">
        <f t="shared" si="7"/>
        <v>0</v>
      </c>
    </row>
    <row r="232" spans="2:8" x14ac:dyDescent="0.4">
      <c r="B232" s="23"/>
      <c r="C232" s="23"/>
      <c r="D232" s="24" t="s">
        <v>224</v>
      </c>
      <c r="E232" s="25"/>
      <c r="F232" s="25">
        <f t="shared" si="6"/>
        <v>0</v>
      </c>
      <c r="G232" s="25"/>
      <c r="H232" s="25">
        <f t="shared" si="7"/>
        <v>0</v>
      </c>
    </row>
    <row r="233" spans="2:8" x14ac:dyDescent="0.4">
      <c r="B233" s="23"/>
      <c r="C233" s="23"/>
      <c r="D233" s="24" t="s">
        <v>225</v>
      </c>
      <c r="E233" s="25"/>
      <c r="F233" s="25">
        <f t="shared" si="6"/>
        <v>0</v>
      </c>
      <c r="G233" s="25"/>
      <c r="H233" s="25">
        <f t="shared" si="7"/>
        <v>0</v>
      </c>
    </row>
    <row r="234" spans="2:8" x14ac:dyDescent="0.4">
      <c r="B234" s="23"/>
      <c r="C234" s="23"/>
      <c r="D234" s="24" t="s">
        <v>226</v>
      </c>
      <c r="E234" s="25"/>
      <c r="F234" s="25">
        <f t="shared" si="6"/>
        <v>0</v>
      </c>
      <c r="G234" s="25"/>
      <c r="H234" s="25">
        <f t="shared" si="7"/>
        <v>0</v>
      </c>
    </row>
    <row r="235" spans="2:8" x14ac:dyDescent="0.4">
      <c r="B235" s="23"/>
      <c r="C235" s="23"/>
      <c r="D235" s="24" t="s">
        <v>227</v>
      </c>
      <c r="E235" s="25"/>
      <c r="F235" s="25">
        <f t="shared" si="6"/>
        <v>0</v>
      </c>
      <c r="G235" s="25"/>
      <c r="H235" s="25">
        <f t="shared" si="7"/>
        <v>0</v>
      </c>
    </row>
    <row r="236" spans="2:8" x14ac:dyDescent="0.4">
      <c r="B236" s="23"/>
      <c r="C236" s="23"/>
      <c r="D236" s="24" t="s">
        <v>228</v>
      </c>
      <c r="E236" s="25"/>
      <c r="F236" s="25">
        <f t="shared" si="6"/>
        <v>0</v>
      </c>
      <c r="G236" s="25"/>
      <c r="H236" s="25">
        <f t="shared" si="7"/>
        <v>0</v>
      </c>
    </row>
    <row r="237" spans="2:8" x14ac:dyDescent="0.4">
      <c r="B237" s="23"/>
      <c r="C237" s="23"/>
      <c r="D237" s="24" t="s">
        <v>229</v>
      </c>
      <c r="E237" s="25"/>
      <c r="F237" s="25">
        <f t="shared" si="6"/>
        <v>0</v>
      </c>
      <c r="G237" s="25"/>
      <c r="H237" s="25">
        <f t="shared" si="7"/>
        <v>0</v>
      </c>
    </row>
    <row r="238" spans="2:8" x14ac:dyDescent="0.4">
      <c r="B238" s="23"/>
      <c r="C238" s="23"/>
      <c r="D238" s="24" t="s">
        <v>230</v>
      </c>
      <c r="E238" s="25"/>
      <c r="F238" s="25">
        <f t="shared" si="6"/>
        <v>0</v>
      </c>
      <c r="G238" s="25"/>
      <c r="H238" s="25">
        <f t="shared" si="7"/>
        <v>0</v>
      </c>
    </row>
    <row r="239" spans="2:8" x14ac:dyDescent="0.4">
      <c r="B239" s="23"/>
      <c r="C239" s="23"/>
      <c r="D239" s="24" t="s">
        <v>231</v>
      </c>
      <c r="E239" s="25"/>
      <c r="F239" s="25">
        <f t="shared" si="6"/>
        <v>0</v>
      </c>
      <c r="G239" s="25"/>
      <c r="H239" s="25">
        <f t="shared" si="7"/>
        <v>0</v>
      </c>
    </row>
    <row r="240" spans="2:8" x14ac:dyDescent="0.4">
      <c r="B240" s="23"/>
      <c r="C240" s="23"/>
      <c r="D240" s="33" t="s">
        <v>232</v>
      </c>
      <c r="E240" s="34"/>
      <c r="F240" s="34">
        <f t="shared" si="6"/>
        <v>0</v>
      </c>
      <c r="G240" s="34"/>
      <c r="H240" s="34">
        <f t="shared" si="7"/>
        <v>0</v>
      </c>
    </row>
    <row r="241" spans="2:8" x14ac:dyDescent="0.4">
      <c r="B241" s="23"/>
      <c r="C241" s="23"/>
      <c r="D241" s="33" t="s">
        <v>233</v>
      </c>
      <c r="E241" s="34"/>
      <c r="F241" s="34">
        <f t="shared" si="6"/>
        <v>0</v>
      </c>
      <c r="G241" s="34"/>
      <c r="H241" s="34">
        <f t="shared" si="7"/>
        <v>0</v>
      </c>
    </row>
    <row r="242" spans="2:8" x14ac:dyDescent="0.4">
      <c r="B242" s="23"/>
      <c r="C242" s="23"/>
      <c r="D242" s="33" t="s">
        <v>234</v>
      </c>
      <c r="E242" s="34"/>
      <c r="F242" s="34">
        <f t="shared" si="6"/>
        <v>0</v>
      </c>
      <c r="G242" s="34"/>
      <c r="H242" s="34">
        <f t="shared" si="7"/>
        <v>0</v>
      </c>
    </row>
    <row r="243" spans="2:8" x14ac:dyDescent="0.4">
      <c r="B243" s="23"/>
      <c r="C243" s="23"/>
      <c r="D243" s="33" t="s">
        <v>235</v>
      </c>
      <c r="E243" s="34">
        <v>25931200</v>
      </c>
      <c r="F243" s="34">
        <f t="shared" si="6"/>
        <v>25931200</v>
      </c>
      <c r="G243" s="34"/>
      <c r="H243" s="34">
        <f t="shared" si="7"/>
        <v>25931200</v>
      </c>
    </row>
    <row r="244" spans="2:8" x14ac:dyDescent="0.4">
      <c r="B244" s="23"/>
      <c r="C244" s="23"/>
      <c r="D244" s="35" t="s">
        <v>236</v>
      </c>
      <c r="E244" s="34"/>
      <c r="F244" s="34">
        <f t="shared" si="6"/>
        <v>0</v>
      </c>
      <c r="G244" s="34"/>
      <c r="H244" s="34">
        <f t="shared" si="7"/>
        <v>0</v>
      </c>
    </row>
    <row r="245" spans="2:8" x14ac:dyDescent="0.4">
      <c r="B245" s="23"/>
      <c r="C245" s="23"/>
      <c r="D245" s="33" t="s">
        <v>237</v>
      </c>
      <c r="E245" s="34">
        <f>+E246+E247+E248+E249+E250</f>
        <v>166596</v>
      </c>
      <c r="F245" s="34">
        <f t="shared" si="6"/>
        <v>166596</v>
      </c>
      <c r="G245" s="34">
        <f>+G246+G247+G248+G249+G250</f>
        <v>0</v>
      </c>
      <c r="H245" s="34">
        <f t="shared" si="7"/>
        <v>166596</v>
      </c>
    </row>
    <row r="246" spans="2:8" x14ac:dyDescent="0.4">
      <c r="B246" s="23"/>
      <c r="C246" s="23"/>
      <c r="D246" s="33" t="s">
        <v>238</v>
      </c>
      <c r="E246" s="34"/>
      <c r="F246" s="34">
        <f t="shared" si="6"/>
        <v>0</v>
      </c>
      <c r="G246" s="34"/>
      <c r="H246" s="34">
        <f t="shared" si="7"/>
        <v>0</v>
      </c>
    </row>
    <row r="247" spans="2:8" x14ac:dyDescent="0.4">
      <c r="B247" s="23"/>
      <c r="C247" s="23"/>
      <c r="D247" s="33" t="s">
        <v>212</v>
      </c>
      <c r="E247" s="34"/>
      <c r="F247" s="34">
        <f t="shared" si="6"/>
        <v>0</v>
      </c>
      <c r="G247" s="34"/>
      <c r="H247" s="34">
        <f t="shared" si="7"/>
        <v>0</v>
      </c>
    </row>
    <row r="248" spans="2:8" x14ac:dyDescent="0.4">
      <c r="B248" s="23"/>
      <c r="C248" s="23"/>
      <c r="D248" s="33" t="s">
        <v>239</v>
      </c>
      <c r="E248" s="34"/>
      <c r="F248" s="34">
        <f t="shared" si="6"/>
        <v>0</v>
      </c>
      <c r="G248" s="34"/>
      <c r="H248" s="34">
        <f t="shared" si="7"/>
        <v>0</v>
      </c>
    </row>
    <row r="249" spans="2:8" x14ac:dyDescent="0.4">
      <c r="B249" s="23"/>
      <c r="C249" s="23"/>
      <c r="D249" s="33" t="s">
        <v>240</v>
      </c>
      <c r="E249" s="34">
        <v>166596</v>
      </c>
      <c r="F249" s="34">
        <f t="shared" si="6"/>
        <v>166596</v>
      </c>
      <c r="G249" s="34"/>
      <c r="H249" s="34">
        <f t="shared" si="7"/>
        <v>166596</v>
      </c>
    </row>
    <row r="250" spans="2:8" x14ac:dyDescent="0.4">
      <c r="B250" s="23"/>
      <c r="C250" s="23"/>
      <c r="D250" s="33" t="s">
        <v>145</v>
      </c>
      <c r="E250" s="34"/>
      <c r="F250" s="34">
        <f t="shared" si="6"/>
        <v>0</v>
      </c>
      <c r="G250" s="34"/>
      <c r="H250" s="34">
        <f t="shared" si="7"/>
        <v>0</v>
      </c>
    </row>
    <row r="251" spans="2:8" x14ac:dyDescent="0.4">
      <c r="B251" s="23"/>
      <c r="C251" s="26"/>
      <c r="D251" s="36" t="s">
        <v>241</v>
      </c>
      <c r="E251" s="37">
        <f>+E222+E223+E224+E225+E227+E228+E229+E236+E237+E238+E239+E240+E241+E242+E243+E244+E245</f>
        <v>27264476</v>
      </c>
      <c r="F251" s="37">
        <f t="shared" si="6"/>
        <v>27264476</v>
      </c>
      <c r="G251" s="37">
        <f>+G222+G223+G224+G225+G227+G228+G229+G236+G237+G238+G239+G240+G241+G242+G243+G244+G245</f>
        <v>0</v>
      </c>
      <c r="H251" s="37">
        <f t="shared" si="7"/>
        <v>27264476</v>
      </c>
    </row>
    <row r="252" spans="2:8" x14ac:dyDescent="0.4">
      <c r="B252" s="26"/>
      <c r="C252" s="32" t="s">
        <v>242</v>
      </c>
      <c r="D252" s="30"/>
      <c r="E252" s="31">
        <f xml:space="preserve"> +E221 - E251</f>
        <v>-27264476</v>
      </c>
      <c r="F252" s="31">
        <f t="shared" si="6"/>
        <v>-27264476</v>
      </c>
      <c r="G252" s="31">
        <f xml:space="preserve"> +G221 - G251</f>
        <v>0</v>
      </c>
      <c r="H252" s="31">
        <f>H221-H251</f>
        <v>-27264476</v>
      </c>
    </row>
    <row r="253" spans="2:8" x14ac:dyDescent="0.4">
      <c r="B253" s="32" t="s">
        <v>243</v>
      </c>
      <c r="C253" s="29"/>
      <c r="D253" s="30"/>
      <c r="E253" s="31">
        <f xml:space="preserve"> +E159 +E193 +E252</f>
        <v>309771</v>
      </c>
      <c r="F253" s="31">
        <f t="shared" si="6"/>
        <v>309771</v>
      </c>
      <c r="G253" s="31">
        <f xml:space="preserve"> +G159 +G193 +G252</f>
        <v>0</v>
      </c>
      <c r="H253" s="31">
        <f>H159+H193+H252</f>
        <v>309771</v>
      </c>
    </row>
    <row r="254" spans="2:8" x14ac:dyDescent="0.4">
      <c r="B254" s="32" t="s">
        <v>244</v>
      </c>
      <c r="C254" s="29"/>
      <c r="D254" s="30"/>
      <c r="E254" s="31">
        <v>63049273</v>
      </c>
      <c r="F254" s="31">
        <f t="shared" si="6"/>
        <v>63049273</v>
      </c>
      <c r="G254" s="31"/>
      <c r="H254" s="31">
        <f t="shared" si="7"/>
        <v>63049273</v>
      </c>
    </row>
    <row r="255" spans="2:8" x14ac:dyDescent="0.4">
      <c r="B255" s="32" t="s">
        <v>245</v>
      </c>
      <c r="C255" s="29"/>
      <c r="D255" s="30"/>
      <c r="E255" s="31">
        <f xml:space="preserve"> +E253 +E254</f>
        <v>63359044</v>
      </c>
      <c r="F255" s="31">
        <f t="shared" si="6"/>
        <v>63359044</v>
      </c>
      <c r="G255" s="31">
        <f xml:space="preserve"> +G253 +G254</f>
        <v>0</v>
      </c>
      <c r="H255" s="31">
        <f>H253+H254</f>
        <v>63359044</v>
      </c>
    </row>
  </sheetData>
  <mergeCells count="15">
    <mergeCell ref="B194:B252"/>
    <mergeCell ref="C194:C221"/>
    <mergeCell ref="C222:C251"/>
    <mergeCell ref="B7:B159"/>
    <mergeCell ref="C7:C78"/>
    <mergeCell ref="C79:C158"/>
    <mergeCell ref="B160:B193"/>
    <mergeCell ref="C160:C175"/>
    <mergeCell ref="C176:C192"/>
    <mergeCell ref="B2:H2"/>
    <mergeCell ref="B3:H3"/>
    <mergeCell ref="B5:D6"/>
    <mergeCell ref="F5:F6"/>
    <mergeCell ref="G5:G6"/>
    <mergeCell ref="H5:H6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228EBA-D545-43DF-8593-E00AEC5682DE}">
  <sheetPr>
    <pageSetUpPr fitToPage="1"/>
  </sheetPr>
  <dimension ref="B1:H255"/>
  <sheetViews>
    <sheetView showGridLines="0" tabSelected="1" workbookViewId="0"/>
  </sheetViews>
  <sheetFormatPr defaultRowHeight="18.75" x14ac:dyDescent="0.4"/>
  <cols>
    <col min="1" max="3" width="2.875" customWidth="1"/>
    <col min="4" max="4" width="44.375" customWidth="1"/>
    <col min="5" max="8" width="20.75" customWidth="1"/>
  </cols>
  <sheetData>
    <row r="1" spans="2:8" ht="21" x14ac:dyDescent="0.4">
      <c r="B1" s="1"/>
      <c r="C1" s="1"/>
      <c r="D1" s="1"/>
      <c r="E1" s="1"/>
      <c r="G1" s="2"/>
      <c r="H1" s="3" t="s">
        <v>0</v>
      </c>
    </row>
    <row r="2" spans="2:8" ht="21" x14ac:dyDescent="0.4">
      <c r="B2" s="4" t="s">
        <v>264</v>
      </c>
      <c r="C2" s="4"/>
      <c r="D2" s="4"/>
      <c r="E2" s="4"/>
      <c r="F2" s="4"/>
      <c r="G2" s="4"/>
      <c r="H2" s="4"/>
    </row>
    <row r="3" spans="2:8" ht="21" x14ac:dyDescent="0.4">
      <c r="B3" s="5" t="s">
        <v>2</v>
      </c>
      <c r="C3" s="5"/>
      <c r="D3" s="5"/>
      <c r="E3" s="5"/>
      <c r="F3" s="5"/>
      <c r="G3" s="5"/>
      <c r="H3" s="5"/>
    </row>
    <row r="4" spans="2:8" x14ac:dyDescent="0.4">
      <c r="B4" s="6"/>
      <c r="C4" s="6"/>
      <c r="D4" s="6"/>
      <c r="E4" s="6"/>
      <c r="F4" s="7"/>
      <c r="G4" s="7"/>
      <c r="H4" s="6" t="s">
        <v>3</v>
      </c>
    </row>
    <row r="5" spans="2:8" x14ac:dyDescent="0.4">
      <c r="B5" s="8" t="s">
        <v>4</v>
      </c>
      <c r="C5" s="9"/>
      <c r="D5" s="10"/>
      <c r="E5" s="38" t="s">
        <v>5</v>
      </c>
      <c r="F5" s="13" t="s">
        <v>6</v>
      </c>
      <c r="G5" s="13" t="s">
        <v>7</v>
      </c>
      <c r="H5" s="13" t="s">
        <v>8</v>
      </c>
    </row>
    <row r="6" spans="2:8" ht="99.75" x14ac:dyDescent="0.4">
      <c r="B6" s="14"/>
      <c r="C6" s="15"/>
      <c r="D6" s="16"/>
      <c r="E6" s="17" t="s">
        <v>265</v>
      </c>
      <c r="F6" s="19"/>
      <c r="G6" s="19"/>
      <c r="H6" s="19"/>
    </row>
    <row r="7" spans="2:8" x14ac:dyDescent="0.4">
      <c r="B7" s="20" t="s">
        <v>14</v>
      </c>
      <c r="C7" s="20" t="s">
        <v>15</v>
      </c>
      <c r="D7" s="21" t="s">
        <v>16</v>
      </c>
      <c r="E7" s="22">
        <f>+E8+E12+E19+E26+E29+E33+E46+E56</f>
        <v>0</v>
      </c>
      <c r="F7" s="22">
        <f>+E7</f>
        <v>0</v>
      </c>
      <c r="G7" s="22">
        <f>+G8+G12+G19+G26+G29+G33+G46+G56</f>
        <v>0</v>
      </c>
      <c r="H7" s="22">
        <f>F7-ABS(G7)</f>
        <v>0</v>
      </c>
    </row>
    <row r="8" spans="2:8" x14ac:dyDescent="0.4">
      <c r="B8" s="23"/>
      <c r="C8" s="23"/>
      <c r="D8" s="24" t="s">
        <v>17</v>
      </c>
      <c r="E8" s="25">
        <f>+E9+E10+E11</f>
        <v>0</v>
      </c>
      <c r="F8" s="25">
        <f t="shared" ref="F8:F71" si="0">+E8</f>
        <v>0</v>
      </c>
      <c r="G8" s="25">
        <f>+G9+G10+G11</f>
        <v>0</v>
      </c>
      <c r="H8" s="25">
        <f t="shared" ref="H8:H71" si="1">F8-ABS(G8)</f>
        <v>0</v>
      </c>
    </row>
    <row r="9" spans="2:8" x14ac:dyDescent="0.4">
      <c r="B9" s="23"/>
      <c r="C9" s="23"/>
      <c r="D9" s="24" t="s">
        <v>18</v>
      </c>
      <c r="E9" s="25"/>
      <c r="F9" s="25">
        <f t="shared" si="0"/>
        <v>0</v>
      </c>
      <c r="G9" s="25"/>
      <c r="H9" s="25">
        <f t="shared" si="1"/>
        <v>0</v>
      </c>
    </row>
    <row r="10" spans="2:8" x14ac:dyDescent="0.4">
      <c r="B10" s="23"/>
      <c r="C10" s="23"/>
      <c r="D10" s="24" t="s">
        <v>19</v>
      </c>
      <c r="E10" s="25"/>
      <c r="F10" s="25">
        <f t="shared" si="0"/>
        <v>0</v>
      </c>
      <c r="G10" s="25"/>
      <c r="H10" s="25">
        <f t="shared" si="1"/>
        <v>0</v>
      </c>
    </row>
    <row r="11" spans="2:8" x14ac:dyDescent="0.4">
      <c r="B11" s="23"/>
      <c r="C11" s="23"/>
      <c r="D11" s="24" t="s">
        <v>20</v>
      </c>
      <c r="E11" s="25"/>
      <c r="F11" s="25">
        <f t="shared" si="0"/>
        <v>0</v>
      </c>
      <c r="G11" s="25"/>
      <c r="H11" s="25">
        <f t="shared" si="1"/>
        <v>0</v>
      </c>
    </row>
    <row r="12" spans="2:8" x14ac:dyDescent="0.4">
      <c r="B12" s="23"/>
      <c r="C12" s="23"/>
      <c r="D12" s="24" t="s">
        <v>21</v>
      </c>
      <c r="E12" s="25">
        <f>+E13+E14+E15+E16+E17+E18</f>
        <v>0</v>
      </c>
      <c r="F12" s="25">
        <f t="shared" si="0"/>
        <v>0</v>
      </c>
      <c r="G12" s="25">
        <f>+G13+G14+G15+G16+G17+G18</f>
        <v>0</v>
      </c>
      <c r="H12" s="25">
        <f t="shared" si="1"/>
        <v>0</v>
      </c>
    </row>
    <row r="13" spans="2:8" x14ac:dyDescent="0.4">
      <c r="B13" s="23"/>
      <c r="C13" s="23"/>
      <c r="D13" s="24" t="s">
        <v>18</v>
      </c>
      <c r="E13" s="25"/>
      <c r="F13" s="25">
        <f t="shared" si="0"/>
        <v>0</v>
      </c>
      <c r="G13" s="25"/>
      <c r="H13" s="25">
        <f t="shared" si="1"/>
        <v>0</v>
      </c>
    </row>
    <row r="14" spans="2:8" x14ac:dyDescent="0.4">
      <c r="B14" s="23"/>
      <c r="C14" s="23"/>
      <c r="D14" s="24" t="s">
        <v>22</v>
      </c>
      <c r="E14" s="25"/>
      <c r="F14" s="25">
        <f t="shared" si="0"/>
        <v>0</v>
      </c>
      <c r="G14" s="25"/>
      <c r="H14" s="25">
        <f t="shared" si="1"/>
        <v>0</v>
      </c>
    </row>
    <row r="15" spans="2:8" x14ac:dyDescent="0.4">
      <c r="B15" s="23"/>
      <c r="C15" s="23"/>
      <c r="D15" s="24" t="s">
        <v>23</v>
      </c>
      <c r="E15" s="25"/>
      <c r="F15" s="25">
        <f t="shared" si="0"/>
        <v>0</v>
      </c>
      <c r="G15" s="25"/>
      <c r="H15" s="25">
        <f t="shared" si="1"/>
        <v>0</v>
      </c>
    </row>
    <row r="16" spans="2:8" x14ac:dyDescent="0.4">
      <c r="B16" s="23"/>
      <c r="C16" s="23"/>
      <c r="D16" s="24" t="s">
        <v>24</v>
      </c>
      <c r="E16" s="25"/>
      <c r="F16" s="25">
        <f t="shared" si="0"/>
        <v>0</v>
      </c>
      <c r="G16" s="25"/>
      <c r="H16" s="25">
        <f t="shared" si="1"/>
        <v>0</v>
      </c>
    </row>
    <row r="17" spans="2:8" x14ac:dyDescent="0.4">
      <c r="B17" s="23"/>
      <c r="C17" s="23"/>
      <c r="D17" s="24" t="s">
        <v>25</v>
      </c>
      <c r="E17" s="25"/>
      <c r="F17" s="25">
        <f t="shared" si="0"/>
        <v>0</v>
      </c>
      <c r="G17" s="25"/>
      <c r="H17" s="25">
        <f t="shared" si="1"/>
        <v>0</v>
      </c>
    </row>
    <row r="18" spans="2:8" x14ac:dyDescent="0.4">
      <c r="B18" s="23"/>
      <c r="C18" s="23"/>
      <c r="D18" s="24" t="s">
        <v>26</v>
      </c>
      <c r="E18" s="25"/>
      <c r="F18" s="25">
        <f t="shared" si="0"/>
        <v>0</v>
      </c>
      <c r="G18" s="25"/>
      <c r="H18" s="25">
        <f t="shared" si="1"/>
        <v>0</v>
      </c>
    </row>
    <row r="19" spans="2:8" x14ac:dyDescent="0.4">
      <c r="B19" s="23"/>
      <c r="C19" s="23"/>
      <c r="D19" s="24" t="s">
        <v>27</v>
      </c>
      <c r="E19" s="25">
        <f>+E20+E21+E22+E23+E24+E25</f>
        <v>0</v>
      </c>
      <c r="F19" s="25">
        <f t="shared" si="0"/>
        <v>0</v>
      </c>
      <c r="G19" s="25">
        <f>+G20+G21+G22+G23+G24+G25</f>
        <v>0</v>
      </c>
      <c r="H19" s="25">
        <f t="shared" si="1"/>
        <v>0</v>
      </c>
    </row>
    <row r="20" spans="2:8" x14ac:dyDescent="0.4">
      <c r="B20" s="23"/>
      <c r="C20" s="23"/>
      <c r="D20" s="24" t="s">
        <v>18</v>
      </c>
      <c r="E20" s="25"/>
      <c r="F20" s="25">
        <f t="shared" si="0"/>
        <v>0</v>
      </c>
      <c r="G20" s="25"/>
      <c r="H20" s="25">
        <f t="shared" si="1"/>
        <v>0</v>
      </c>
    </row>
    <row r="21" spans="2:8" x14ac:dyDescent="0.4">
      <c r="B21" s="23"/>
      <c r="C21" s="23"/>
      <c r="D21" s="24" t="s">
        <v>22</v>
      </c>
      <c r="E21" s="25"/>
      <c r="F21" s="25">
        <f t="shared" si="0"/>
        <v>0</v>
      </c>
      <c r="G21" s="25"/>
      <c r="H21" s="25">
        <f t="shared" si="1"/>
        <v>0</v>
      </c>
    </row>
    <row r="22" spans="2:8" x14ac:dyDescent="0.4">
      <c r="B22" s="23"/>
      <c r="C22" s="23"/>
      <c r="D22" s="24" t="s">
        <v>23</v>
      </c>
      <c r="E22" s="25"/>
      <c r="F22" s="25">
        <f t="shared" si="0"/>
        <v>0</v>
      </c>
      <c r="G22" s="25"/>
      <c r="H22" s="25">
        <f t="shared" si="1"/>
        <v>0</v>
      </c>
    </row>
    <row r="23" spans="2:8" x14ac:dyDescent="0.4">
      <c r="B23" s="23"/>
      <c r="C23" s="23"/>
      <c r="D23" s="24" t="s">
        <v>24</v>
      </c>
      <c r="E23" s="25"/>
      <c r="F23" s="25">
        <f t="shared" si="0"/>
        <v>0</v>
      </c>
      <c r="G23" s="25"/>
      <c r="H23" s="25">
        <f t="shared" si="1"/>
        <v>0</v>
      </c>
    </row>
    <row r="24" spans="2:8" x14ac:dyDescent="0.4">
      <c r="B24" s="23"/>
      <c r="C24" s="23"/>
      <c r="D24" s="24" t="s">
        <v>25</v>
      </c>
      <c r="E24" s="25"/>
      <c r="F24" s="25">
        <f t="shared" si="0"/>
        <v>0</v>
      </c>
      <c r="G24" s="25"/>
      <c r="H24" s="25">
        <f t="shared" si="1"/>
        <v>0</v>
      </c>
    </row>
    <row r="25" spans="2:8" x14ac:dyDescent="0.4">
      <c r="B25" s="23"/>
      <c r="C25" s="23"/>
      <c r="D25" s="24" t="s">
        <v>26</v>
      </c>
      <c r="E25" s="25"/>
      <c r="F25" s="25">
        <f t="shared" si="0"/>
        <v>0</v>
      </c>
      <c r="G25" s="25"/>
      <c r="H25" s="25">
        <f t="shared" si="1"/>
        <v>0</v>
      </c>
    </row>
    <row r="26" spans="2:8" x14ac:dyDescent="0.4">
      <c r="B26" s="23"/>
      <c r="C26" s="23"/>
      <c r="D26" s="24" t="s">
        <v>28</v>
      </c>
      <c r="E26" s="25">
        <f>+E27+E28</f>
        <v>0</v>
      </c>
      <c r="F26" s="25">
        <f t="shared" si="0"/>
        <v>0</v>
      </c>
      <c r="G26" s="25">
        <f>+G27+G28</f>
        <v>0</v>
      </c>
      <c r="H26" s="25">
        <f t="shared" si="1"/>
        <v>0</v>
      </c>
    </row>
    <row r="27" spans="2:8" x14ac:dyDescent="0.4">
      <c r="B27" s="23"/>
      <c r="C27" s="23"/>
      <c r="D27" s="24" t="s">
        <v>29</v>
      </c>
      <c r="E27" s="25"/>
      <c r="F27" s="25">
        <f t="shared" si="0"/>
        <v>0</v>
      </c>
      <c r="G27" s="25"/>
      <c r="H27" s="25">
        <f t="shared" si="1"/>
        <v>0</v>
      </c>
    </row>
    <row r="28" spans="2:8" x14ac:dyDescent="0.4">
      <c r="B28" s="23"/>
      <c r="C28" s="23"/>
      <c r="D28" s="24" t="s">
        <v>30</v>
      </c>
      <c r="E28" s="25"/>
      <c r="F28" s="25">
        <f t="shared" si="0"/>
        <v>0</v>
      </c>
      <c r="G28" s="25"/>
      <c r="H28" s="25">
        <f t="shared" si="1"/>
        <v>0</v>
      </c>
    </row>
    <row r="29" spans="2:8" x14ac:dyDescent="0.4">
      <c r="B29" s="23"/>
      <c r="C29" s="23"/>
      <c r="D29" s="24" t="s">
        <v>31</v>
      </c>
      <c r="E29" s="25">
        <f>+E30+E31+E32</f>
        <v>0</v>
      </c>
      <c r="F29" s="25">
        <f t="shared" si="0"/>
        <v>0</v>
      </c>
      <c r="G29" s="25">
        <f>+G30+G31+G32</f>
        <v>0</v>
      </c>
      <c r="H29" s="25">
        <f t="shared" si="1"/>
        <v>0</v>
      </c>
    </row>
    <row r="30" spans="2:8" x14ac:dyDescent="0.4">
      <c r="B30" s="23"/>
      <c r="C30" s="23"/>
      <c r="D30" s="24" t="s">
        <v>32</v>
      </c>
      <c r="E30" s="25"/>
      <c r="F30" s="25">
        <f t="shared" si="0"/>
        <v>0</v>
      </c>
      <c r="G30" s="25"/>
      <c r="H30" s="25">
        <f t="shared" si="1"/>
        <v>0</v>
      </c>
    </row>
    <row r="31" spans="2:8" x14ac:dyDescent="0.4">
      <c r="B31" s="23"/>
      <c r="C31" s="23"/>
      <c r="D31" s="24" t="s">
        <v>33</v>
      </c>
      <c r="E31" s="25"/>
      <c r="F31" s="25">
        <f t="shared" si="0"/>
        <v>0</v>
      </c>
      <c r="G31" s="25"/>
      <c r="H31" s="25">
        <f t="shared" si="1"/>
        <v>0</v>
      </c>
    </row>
    <row r="32" spans="2:8" x14ac:dyDescent="0.4">
      <c r="B32" s="23"/>
      <c r="C32" s="23"/>
      <c r="D32" s="24" t="s">
        <v>34</v>
      </c>
      <c r="E32" s="25"/>
      <c r="F32" s="25">
        <f t="shared" si="0"/>
        <v>0</v>
      </c>
      <c r="G32" s="25"/>
      <c r="H32" s="25">
        <f t="shared" si="1"/>
        <v>0</v>
      </c>
    </row>
    <row r="33" spans="2:8" x14ac:dyDescent="0.4">
      <c r="B33" s="23"/>
      <c r="C33" s="23"/>
      <c r="D33" s="24" t="s">
        <v>35</v>
      </c>
      <c r="E33" s="25">
        <f>+E34+E35+E36+E37+E38+E39+E40+E41+E42+E43+E44+E45</f>
        <v>0</v>
      </c>
      <c r="F33" s="25">
        <f t="shared" si="0"/>
        <v>0</v>
      </c>
      <c r="G33" s="25">
        <f>+G34+G35+G36+G37+G38+G39+G40+G41+G42+G43+G44+G45</f>
        <v>0</v>
      </c>
      <c r="H33" s="25">
        <f t="shared" si="1"/>
        <v>0</v>
      </c>
    </row>
    <row r="34" spans="2:8" x14ac:dyDescent="0.4">
      <c r="B34" s="23"/>
      <c r="C34" s="23"/>
      <c r="D34" s="24" t="s">
        <v>36</v>
      </c>
      <c r="E34" s="25"/>
      <c r="F34" s="25">
        <f t="shared" si="0"/>
        <v>0</v>
      </c>
      <c r="G34" s="25"/>
      <c r="H34" s="25">
        <f t="shared" si="1"/>
        <v>0</v>
      </c>
    </row>
    <row r="35" spans="2:8" x14ac:dyDescent="0.4">
      <c r="B35" s="23"/>
      <c r="C35" s="23"/>
      <c r="D35" s="24" t="s">
        <v>37</v>
      </c>
      <c r="E35" s="25"/>
      <c r="F35" s="25">
        <f t="shared" si="0"/>
        <v>0</v>
      </c>
      <c r="G35" s="25"/>
      <c r="H35" s="25">
        <f t="shared" si="1"/>
        <v>0</v>
      </c>
    </row>
    <row r="36" spans="2:8" x14ac:dyDescent="0.4">
      <c r="B36" s="23"/>
      <c r="C36" s="23"/>
      <c r="D36" s="24" t="s">
        <v>38</v>
      </c>
      <c r="E36" s="25"/>
      <c r="F36" s="25">
        <f t="shared" si="0"/>
        <v>0</v>
      </c>
      <c r="G36" s="25"/>
      <c r="H36" s="25">
        <f t="shared" si="1"/>
        <v>0</v>
      </c>
    </row>
    <row r="37" spans="2:8" x14ac:dyDescent="0.4">
      <c r="B37" s="23"/>
      <c r="C37" s="23"/>
      <c r="D37" s="24" t="s">
        <v>39</v>
      </c>
      <c r="E37" s="25"/>
      <c r="F37" s="25">
        <f t="shared" si="0"/>
        <v>0</v>
      </c>
      <c r="G37" s="25"/>
      <c r="H37" s="25">
        <f t="shared" si="1"/>
        <v>0</v>
      </c>
    </row>
    <row r="38" spans="2:8" x14ac:dyDescent="0.4">
      <c r="B38" s="23"/>
      <c r="C38" s="23"/>
      <c r="D38" s="24" t="s">
        <v>40</v>
      </c>
      <c r="E38" s="25"/>
      <c r="F38" s="25">
        <f t="shared" si="0"/>
        <v>0</v>
      </c>
      <c r="G38" s="25"/>
      <c r="H38" s="25">
        <f t="shared" si="1"/>
        <v>0</v>
      </c>
    </row>
    <row r="39" spans="2:8" x14ac:dyDescent="0.4">
      <c r="B39" s="23"/>
      <c r="C39" s="23"/>
      <c r="D39" s="24" t="s">
        <v>41</v>
      </c>
      <c r="E39" s="25"/>
      <c r="F39" s="25">
        <f t="shared" si="0"/>
        <v>0</v>
      </c>
      <c r="G39" s="25"/>
      <c r="H39" s="25">
        <f t="shared" si="1"/>
        <v>0</v>
      </c>
    </row>
    <row r="40" spans="2:8" x14ac:dyDescent="0.4">
      <c r="B40" s="23"/>
      <c r="C40" s="23"/>
      <c r="D40" s="24" t="s">
        <v>42</v>
      </c>
      <c r="E40" s="25"/>
      <c r="F40" s="25">
        <f t="shared" si="0"/>
        <v>0</v>
      </c>
      <c r="G40" s="25"/>
      <c r="H40" s="25">
        <f t="shared" si="1"/>
        <v>0</v>
      </c>
    </row>
    <row r="41" spans="2:8" x14ac:dyDescent="0.4">
      <c r="B41" s="23"/>
      <c r="C41" s="23"/>
      <c r="D41" s="24" t="s">
        <v>43</v>
      </c>
      <c r="E41" s="25"/>
      <c r="F41" s="25">
        <f t="shared" si="0"/>
        <v>0</v>
      </c>
      <c r="G41" s="25"/>
      <c r="H41" s="25">
        <f t="shared" si="1"/>
        <v>0</v>
      </c>
    </row>
    <row r="42" spans="2:8" x14ac:dyDescent="0.4">
      <c r="B42" s="23"/>
      <c r="C42" s="23"/>
      <c r="D42" s="24" t="s">
        <v>44</v>
      </c>
      <c r="E42" s="25"/>
      <c r="F42" s="25">
        <f t="shared" si="0"/>
        <v>0</v>
      </c>
      <c r="G42" s="25"/>
      <c r="H42" s="25">
        <f t="shared" si="1"/>
        <v>0</v>
      </c>
    </row>
    <row r="43" spans="2:8" x14ac:dyDescent="0.4">
      <c r="B43" s="23"/>
      <c r="C43" s="23"/>
      <c r="D43" s="24" t="s">
        <v>45</v>
      </c>
      <c r="E43" s="25"/>
      <c r="F43" s="25">
        <f t="shared" si="0"/>
        <v>0</v>
      </c>
      <c r="G43" s="25"/>
      <c r="H43" s="25">
        <f t="shared" si="1"/>
        <v>0</v>
      </c>
    </row>
    <row r="44" spans="2:8" x14ac:dyDescent="0.4">
      <c r="B44" s="23"/>
      <c r="C44" s="23"/>
      <c r="D44" s="24" t="s">
        <v>46</v>
      </c>
      <c r="E44" s="25"/>
      <c r="F44" s="25">
        <f t="shared" si="0"/>
        <v>0</v>
      </c>
      <c r="G44" s="25"/>
      <c r="H44" s="25">
        <f t="shared" si="1"/>
        <v>0</v>
      </c>
    </row>
    <row r="45" spans="2:8" x14ac:dyDescent="0.4">
      <c r="B45" s="23"/>
      <c r="C45" s="23"/>
      <c r="D45" s="24" t="s">
        <v>47</v>
      </c>
      <c r="E45" s="25"/>
      <c r="F45" s="25">
        <f t="shared" si="0"/>
        <v>0</v>
      </c>
      <c r="G45" s="25"/>
      <c r="H45" s="25">
        <f t="shared" si="1"/>
        <v>0</v>
      </c>
    </row>
    <row r="46" spans="2:8" x14ac:dyDescent="0.4">
      <c r="B46" s="23"/>
      <c r="C46" s="23"/>
      <c r="D46" s="24" t="s">
        <v>48</v>
      </c>
      <c r="E46" s="25">
        <f>+E47+E48+E49+E50+E51+E52+E53+E54+E55</f>
        <v>0</v>
      </c>
      <c r="F46" s="25">
        <f t="shared" si="0"/>
        <v>0</v>
      </c>
      <c r="G46" s="25">
        <f>+G47+G48+G49+G50+G51+G52+G53+G54+G55</f>
        <v>0</v>
      </c>
      <c r="H46" s="25">
        <f t="shared" si="1"/>
        <v>0</v>
      </c>
    </row>
    <row r="47" spans="2:8" x14ac:dyDescent="0.4">
      <c r="B47" s="23"/>
      <c r="C47" s="23"/>
      <c r="D47" s="24" t="s">
        <v>49</v>
      </c>
      <c r="E47" s="25"/>
      <c r="F47" s="25">
        <f t="shared" si="0"/>
        <v>0</v>
      </c>
      <c r="G47" s="25"/>
      <c r="H47" s="25">
        <f t="shared" si="1"/>
        <v>0</v>
      </c>
    </row>
    <row r="48" spans="2:8" x14ac:dyDescent="0.4">
      <c r="B48" s="23"/>
      <c r="C48" s="23"/>
      <c r="D48" s="24" t="s">
        <v>50</v>
      </c>
      <c r="E48" s="25"/>
      <c r="F48" s="25">
        <f t="shared" si="0"/>
        <v>0</v>
      </c>
      <c r="G48" s="25"/>
      <c r="H48" s="25">
        <f t="shared" si="1"/>
        <v>0</v>
      </c>
    </row>
    <row r="49" spans="2:8" x14ac:dyDescent="0.4">
      <c r="B49" s="23"/>
      <c r="C49" s="23"/>
      <c r="D49" s="24" t="s">
        <v>51</v>
      </c>
      <c r="E49" s="25"/>
      <c r="F49" s="25">
        <f t="shared" si="0"/>
        <v>0</v>
      </c>
      <c r="G49" s="25"/>
      <c r="H49" s="25">
        <f t="shared" si="1"/>
        <v>0</v>
      </c>
    </row>
    <row r="50" spans="2:8" x14ac:dyDescent="0.4">
      <c r="B50" s="23"/>
      <c r="C50" s="23"/>
      <c r="D50" s="24" t="s">
        <v>52</v>
      </c>
      <c r="E50" s="25"/>
      <c r="F50" s="25">
        <f t="shared" si="0"/>
        <v>0</v>
      </c>
      <c r="G50" s="25"/>
      <c r="H50" s="25">
        <f t="shared" si="1"/>
        <v>0</v>
      </c>
    </row>
    <row r="51" spans="2:8" x14ac:dyDescent="0.4">
      <c r="B51" s="23"/>
      <c r="C51" s="23"/>
      <c r="D51" s="24" t="s">
        <v>53</v>
      </c>
      <c r="E51" s="25"/>
      <c r="F51" s="25">
        <f t="shared" si="0"/>
        <v>0</v>
      </c>
      <c r="G51" s="25"/>
      <c r="H51" s="25">
        <f t="shared" si="1"/>
        <v>0</v>
      </c>
    </row>
    <row r="52" spans="2:8" x14ac:dyDescent="0.4">
      <c r="B52" s="23"/>
      <c r="C52" s="23"/>
      <c r="D52" s="24" t="s">
        <v>54</v>
      </c>
      <c r="E52" s="25"/>
      <c r="F52" s="25">
        <f t="shared" si="0"/>
        <v>0</v>
      </c>
      <c r="G52" s="25"/>
      <c r="H52" s="25">
        <f t="shared" si="1"/>
        <v>0</v>
      </c>
    </row>
    <row r="53" spans="2:8" x14ac:dyDescent="0.4">
      <c r="B53" s="23"/>
      <c r="C53" s="23"/>
      <c r="D53" s="24" t="s">
        <v>55</v>
      </c>
      <c r="E53" s="25"/>
      <c r="F53" s="25">
        <f t="shared" si="0"/>
        <v>0</v>
      </c>
      <c r="G53" s="25"/>
      <c r="H53" s="25">
        <f t="shared" si="1"/>
        <v>0</v>
      </c>
    </row>
    <row r="54" spans="2:8" x14ac:dyDescent="0.4">
      <c r="B54" s="23"/>
      <c r="C54" s="23"/>
      <c r="D54" s="24" t="s">
        <v>56</v>
      </c>
      <c r="E54" s="25"/>
      <c r="F54" s="25">
        <f t="shared" si="0"/>
        <v>0</v>
      </c>
      <c r="G54" s="25"/>
      <c r="H54" s="25">
        <f t="shared" si="1"/>
        <v>0</v>
      </c>
    </row>
    <row r="55" spans="2:8" x14ac:dyDescent="0.4">
      <c r="B55" s="23"/>
      <c r="C55" s="23"/>
      <c r="D55" s="24" t="s">
        <v>57</v>
      </c>
      <c r="E55" s="25"/>
      <c r="F55" s="25">
        <f t="shared" si="0"/>
        <v>0</v>
      </c>
      <c r="G55" s="25"/>
      <c r="H55" s="25">
        <f t="shared" si="1"/>
        <v>0</v>
      </c>
    </row>
    <row r="56" spans="2:8" x14ac:dyDescent="0.4">
      <c r="B56" s="23"/>
      <c r="C56" s="23"/>
      <c r="D56" s="24" t="s">
        <v>58</v>
      </c>
      <c r="E56" s="25"/>
      <c r="F56" s="25">
        <f t="shared" si="0"/>
        <v>0</v>
      </c>
      <c r="G56" s="25"/>
      <c r="H56" s="25">
        <f t="shared" si="1"/>
        <v>0</v>
      </c>
    </row>
    <row r="57" spans="2:8" x14ac:dyDescent="0.4">
      <c r="B57" s="23"/>
      <c r="C57" s="23"/>
      <c r="D57" s="24" t="s">
        <v>59</v>
      </c>
      <c r="E57" s="25">
        <f>+E58</f>
        <v>0</v>
      </c>
      <c r="F57" s="25">
        <f t="shared" si="0"/>
        <v>0</v>
      </c>
      <c r="G57" s="25">
        <f>+G58</f>
        <v>0</v>
      </c>
      <c r="H57" s="25">
        <f t="shared" si="1"/>
        <v>0</v>
      </c>
    </row>
    <row r="58" spans="2:8" x14ac:dyDescent="0.4">
      <c r="B58" s="23"/>
      <c r="C58" s="23"/>
      <c r="D58" s="24" t="s">
        <v>60</v>
      </c>
      <c r="E58" s="25">
        <f>+E59+E60+E61+E62+E63+E64</f>
        <v>0</v>
      </c>
      <c r="F58" s="25">
        <f t="shared" si="0"/>
        <v>0</v>
      </c>
      <c r="G58" s="25">
        <f>+G59+G60+G61+G62+G63+G64</f>
        <v>0</v>
      </c>
      <c r="H58" s="25">
        <f t="shared" si="1"/>
        <v>0</v>
      </c>
    </row>
    <row r="59" spans="2:8" x14ac:dyDescent="0.4">
      <c r="B59" s="23"/>
      <c r="C59" s="23"/>
      <c r="D59" s="24" t="s">
        <v>61</v>
      </c>
      <c r="E59" s="25"/>
      <c r="F59" s="25">
        <f t="shared" si="0"/>
        <v>0</v>
      </c>
      <c r="G59" s="25"/>
      <c r="H59" s="25">
        <f t="shared" si="1"/>
        <v>0</v>
      </c>
    </row>
    <row r="60" spans="2:8" x14ac:dyDescent="0.4">
      <c r="B60" s="23"/>
      <c r="C60" s="23"/>
      <c r="D60" s="24" t="s">
        <v>47</v>
      </c>
      <c r="E60" s="25"/>
      <c r="F60" s="25">
        <f t="shared" si="0"/>
        <v>0</v>
      </c>
      <c r="G60" s="25"/>
      <c r="H60" s="25">
        <f t="shared" si="1"/>
        <v>0</v>
      </c>
    </row>
    <row r="61" spans="2:8" x14ac:dyDescent="0.4">
      <c r="B61" s="23"/>
      <c r="C61" s="23"/>
      <c r="D61" s="24" t="s">
        <v>49</v>
      </c>
      <c r="E61" s="25"/>
      <c r="F61" s="25">
        <f t="shared" si="0"/>
        <v>0</v>
      </c>
      <c r="G61" s="25"/>
      <c r="H61" s="25">
        <f t="shared" si="1"/>
        <v>0</v>
      </c>
    </row>
    <row r="62" spans="2:8" x14ac:dyDescent="0.4">
      <c r="B62" s="23"/>
      <c r="C62" s="23"/>
      <c r="D62" s="24" t="s">
        <v>50</v>
      </c>
      <c r="E62" s="25"/>
      <c r="F62" s="25">
        <f t="shared" si="0"/>
        <v>0</v>
      </c>
      <c r="G62" s="25"/>
      <c r="H62" s="25">
        <f t="shared" si="1"/>
        <v>0</v>
      </c>
    </row>
    <row r="63" spans="2:8" x14ac:dyDescent="0.4">
      <c r="B63" s="23"/>
      <c r="C63" s="23"/>
      <c r="D63" s="24" t="s">
        <v>51</v>
      </c>
      <c r="E63" s="25"/>
      <c r="F63" s="25">
        <f t="shared" si="0"/>
        <v>0</v>
      </c>
      <c r="G63" s="25"/>
      <c r="H63" s="25">
        <f t="shared" si="1"/>
        <v>0</v>
      </c>
    </row>
    <row r="64" spans="2:8" x14ac:dyDescent="0.4">
      <c r="B64" s="23"/>
      <c r="C64" s="23"/>
      <c r="D64" s="24" t="s">
        <v>57</v>
      </c>
      <c r="E64" s="25"/>
      <c r="F64" s="25">
        <f t="shared" si="0"/>
        <v>0</v>
      </c>
      <c r="G64" s="25"/>
      <c r="H64" s="25">
        <f t="shared" si="1"/>
        <v>0</v>
      </c>
    </row>
    <row r="65" spans="2:8" x14ac:dyDescent="0.4">
      <c r="B65" s="23"/>
      <c r="C65" s="23"/>
      <c r="D65" s="24" t="s">
        <v>62</v>
      </c>
      <c r="E65" s="25">
        <f>+E66+E67</f>
        <v>3170000</v>
      </c>
      <c r="F65" s="25">
        <f t="shared" si="0"/>
        <v>3170000</v>
      </c>
      <c r="G65" s="25">
        <f>+G66+G67</f>
        <v>0</v>
      </c>
      <c r="H65" s="25">
        <f t="shared" si="1"/>
        <v>3170000</v>
      </c>
    </row>
    <row r="66" spans="2:8" x14ac:dyDescent="0.4">
      <c r="B66" s="23"/>
      <c r="C66" s="23"/>
      <c r="D66" s="24" t="s">
        <v>63</v>
      </c>
      <c r="E66" s="25">
        <v>1820000</v>
      </c>
      <c r="F66" s="25">
        <f t="shared" si="0"/>
        <v>1820000</v>
      </c>
      <c r="G66" s="25"/>
      <c r="H66" s="25">
        <f t="shared" si="1"/>
        <v>1820000</v>
      </c>
    </row>
    <row r="67" spans="2:8" x14ac:dyDescent="0.4">
      <c r="B67" s="23"/>
      <c r="C67" s="23"/>
      <c r="D67" s="24" t="s">
        <v>64</v>
      </c>
      <c r="E67" s="25">
        <v>1350000</v>
      </c>
      <c r="F67" s="25">
        <f t="shared" si="0"/>
        <v>1350000</v>
      </c>
      <c r="G67" s="25"/>
      <c r="H67" s="25">
        <f t="shared" si="1"/>
        <v>1350000</v>
      </c>
    </row>
    <row r="68" spans="2:8" x14ac:dyDescent="0.4">
      <c r="B68" s="23"/>
      <c r="C68" s="23"/>
      <c r="D68" s="24" t="s">
        <v>65</v>
      </c>
      <c r="E68" s="25"/>
      <c r="F68" s="25">
        <f t="shared" si="0"/>
        <v>0</v>
      </c>
      <c r="G68" s="25"/>
      <c r="H68" s="25">
        <f t="shared" si="1"/>
        <v>0</v>
      </c>
    </row>
    <row r="69" spans="2:8" x14ac:dyDescent="0.4">
      <c r="B69" s="23"/>
      <c r="C69" s="23"/>
      <c r="D69" s="24" t="s">
        <v>66</v>
      </c>
      <c r="E69" s="25"/>
      <c r="F69" s="25">
        <f t="shared" si="0"/>
        <v>0</v>
      </c>
      <c r="G69" s="25"/>
      <c r="H69" s="25">
        <f t="shared" si="1"/>
        <v>0</v>
      </c>
    </row>
    <row r="70" spans="2:8" x14ac:dyDescent="0.4">
      <c r="B70" s="23"/>
      <c r="C70" s="23"/>
      <c r="D70" s="24" t="s">
        <v>67</v>
      </c>
      <c r="E70" s="25">
        <v>5</v>
      </c>
      <c r="F70" s="25">
        <f t="shared" si="0"/>
        <v>5</v>
      </c>
      <c r="G70" s="25"/>
      <c r="H70" s="25">
        <f t="shared" si="1"/>
        <v>5</v>
      </c>
    </row>
    <row r="71" spans="2:8" x14ac:dyDescent="0.4">
      <c r="B71" s="23"/>
      <c r="C71" s="23"/>
      <c r="D71" s="24" t="s">
        <v>68</v>
      </c>
      <c r="E71" s="25">
        <f>+E72+E73+E74+E76</f>
        <v>0</v>
      </c>
      <c r="F71" s="25">
        <f t="shared" si="0"/>
        <v>0</v>
      </c>
      <c r="G71" s="25">
        <f>+G72+G73+G74+G76</f>
        <v>0</v>
      </c>
      <c r="H71" s="25">
        <f t="shared" si="1"/>
        <v>0</v>
      </c>
    </row>
    <row r="72" spans="2:8" x14ac:dyDescent="0.4">
      <c r="B72" s="23"/>
      <c r="C72" s="23"/>
      <c r="D72" s="24" t="s">
        <v>69</v>
      </c>
      <c r="E72" s="25"/>
      <c r="F72" s="25">
        <f t="shared" ref="F72:F135" si="2">+E72</f>
        <v>0</v>
      </c>
      <c r="G72" s="25"/>
      <c r="H72" s="25">
        <f t="shared" ref="H72:H135" si="3">F72-ABS(G72)</f>
        <v>0</v>
      </c>
    </row>
    <row r="73" spans="2:8" x14ac:dyDescent="0.4">
      <c r="B73" s="23"/>
      <c r="C73" s="23"/>
      <c r="D73" s="24" t="s">
        <v>70</v>
      </c>
      <c r="E73" s="25"/>
      <c r="F73" s="25">
        <f t="shared" si="2"/>
        <v>0</v>
      </c>
      <c r="G73" s="25"/>
      <c r="H73" s="25">
        <f t="shared" si="3"/>
        <v>0</v>
      </c>
    </row>
    <row r="74" spans="2:8" x14ac:dyDescent="0.4">
      <c r="B74" s="23"/>
      <c r="C74" s="23"/>
      <c r="D74" s="24" t="s">
        <v>71</v>
      </c>
      <c r="E74" s="25">
        <f>+E75</f>
        <v>0</v>
      </c>
      <c r="F74" s="25">
        <f t="shared" si="2"/>
        <v>0</v>
      </c>
      <c r="G74" s="25">
        <f>+G75</f>
        <v>0</v>
      </c>
      <c r="H74" s="25">
        <f t="shared" si="3"/>
        <v>0</v>
      </c>
    </row>
    <row r="75" spans="2:8" x14ac:dyDescent="0.4">
      <c r="B75" s="23"/>
      <c r="C75" s="23"/>
      <c r="D75" s="24" t="s">
        <v>72</v>
      </c>
      <c r="E75" s="25"/>
      <c r="F75" s="25">
        <f t="shared" si="2"/>
        <v>0</v>
      </c>
      <c r="G75" s="25"/>
      <c r="H75" s="25">
        <f t="shared" si="3"/>
        <v>0</v>
      </c>
    </row>
    <row r="76" spans="2:8" x14ac:dyDescent="0.4">
      <c r="B76" s="23"/>
      <c r="C76" s="23"/>
      <c r="D76" s="24" t="s">
        <v>73</v>
      </c>
      <c r="E76" s="25"/>
      <c r="F76" s="25">
        <f t="shared" si="2"/>
        <v>0</v>
      </c>
      <c r="G76" s="25"/>
      <c r="H76" s="25">
        <f t="shared" si="3"/>
        <v>0</v>
      </c>
    </row>
    <row r="77" spans="2:8" x14ac:dyDescent="0.4">
      <c r="B77" s="23"/>
      <c r="C77" s="23"/>
      <c r="D77" s="24" t="s">
        <v>74</v>
      </c>
      <c r="E77" s="25"/>
      <c r="F77" s="25">
        <f t="shared" si="2"/>
        <v>0</v>
      </c>
      <c r="G77" s="25"/>
      <c r="H77" s="25">
        <f t="shared" si="3"/>
        <v>0</v>
      </c>
    </row>
    <row r="78" spans="2:8" x14ac:dyDescent="0.4">
      <c r="B78" s="23"/>
      <c r="C78" s="26"/>
      <c r="D78" s="27" t="s">
        <v>75</v>
      </c>
      <c r="E78" s="28">
        <f>+E7+E57+E65+E68+E69+E70+E71+E77</f>
        <v>3170005</v>
      </c>
      <c r="F78" s="28">
        <f t="shared" si="2"/>
        <v>3170005</v>
      </c>
      <c r="G78" s="28">
        <f>+G7+G57+G65+G68+G69+G70+G71+G77</f>
        <v>0</v>
      </c>
      <c r="H78" s="28">
        <f t="shared" si="3"/>
        <v>3170005</v>
      </c>
    </row>
    <row r="79" spans="2:8" x14ac:dyDescent="0.4">
      <c r="B79" s="23"/>
      <c r="C79" s="20" t="s">
        <v>76</v>
      </c>
      <c r="D79" s="24" t="s">
        <v>77</v>
      </c>
      <c r="E79" s="25">
        <f>+E80+E81+E82+E99+E100+E101+E102+E103</f>
        <v>1399699</v>
      </c>
      <c r="F79" s="25">
        <f t="shared" si="2"/>
        <v>1399699</v>
      </c>
      <c r="G79" s="25">
        <f>+G80+G81+G82+G99+G100+G101+G102+G103</f>
        <v>0</v>
      </c>
      <c r="H79" s="25">
        <f t="shared" si="3"/>
        <v>1399699</v>
      </c>
    </row>
    <row r="80" spans="2:8" x14ac:dyDescent="0.4">
      <c r="B80" s="23"/>
      <c r="C80" s="23"/>
      <c r="D80" s="24" t="s">
        <v>78</v>
      </c>
      <c r="E80" s="25"/>
      <c r="F80" s="25">
        <f t="shared" si="2"/>
        <v>0</v>
      </c>
      <c r="G80" s="25"/>
      <c r="H80" s="25">
        <f t="shared" si="3"/>
        <v>0</v>
      </c>
    </row>
    <row r="81" spans="2:8" x14ac:dyDescent="0.4">
      <c r="B81" s="23"/>
      <c r="C81" s="23"/>
      <c r="D81" s="24" t="s">
        <v>79</v>
      </c>
      <c r="E81" s="25"/>
      <c r="F81" s="25">
        <f t="shared" si="2"/>
        <v>0</v>
      </c>
      <c r="G81" s="25"/>
      <c r="H81" s="25">
        <f t="shared" si="3"/>
        <v>0</v>
      </c>
    </row>
    <row r="82" spans="2:8" x14ac:dyDescent="0.4">
      <c r="B82" s="23"/>
      <c r="C82" s="23"/>
      <c r="D82" s="24" t="s">
        <v>80</v>
      </c>
      <c r="E82" s="25">
        <f>+E83+E84+E85+E86+E87+E88+E89+E90+E91+E92+E93+E94+E95+E96+E97+E98</f>
        <v>0</v>
      </c>
      <c r="F82" s="25">
        <f t="shared" si="2"/>
        <v>0</v>
      </c>
      <c r="G82" s="25">
        <f>+G83+G84+G85+G86+G87+G88+G89+G90+G91+G92+G93+G94+G95+G96+G97+G98</f>
        <v>0</v>
      </c>
      <c r="H82" s="25">
        <f t="shared" si="3"/>
        <v>0</v>
      </c>
    </row>
    <row r="83" spans="2:8" x14ac:dyDescent="0.4">
      <c r="B83" s="23"/>
      <c r="C83" s="23"/>
      <c r="D83" s="24" t="s">
        <v>81</v>
      </c>
      <c r="E83" s="25"/>
      <c r="F83" s="25">
        <f t="shared" si="2"/>
        <v>0</v>
      </c>
      <c r="G83" s="25"/>
      <c r="H83" s="25">
        <f t="shared" si="3"/>
        <v>0</v>
      </c>
    </row>
    <row r="84" spans="2:8" x14ac:dyDescent="0.4">
      <c r="B84" s="23"/>
      <c r="C84" s="23"/>
      <c r="D84" s="24" t="s">
        <v>82</v>
      </c>
      <c r="E84" s="25"/>
      <c r="F84" s="25">
        <f t="shared" si="2"/>
        <v>0</v>
      </c>
      <c r="G84" s="25"/>
      <c r="H84" s="25">
        <f t="shared" si="3"/>
        <v>0</v>
      </c>
    </row>
    <row r="85" spans="2:8" x14ac:dyDescent="0.4">
      <c r="B85" s="23"/>
      <c r="C85" s="23"/>
      <c r="D85" s="24" t="s">
        <v>83</v>
      </c>
      <c r="E85" s="25"/>
      <c r="F85" s="25">
        <f t="shared" si="2"/>
        <v>0</v>
      </c>
      <c r="G85" s="25"/>
      <c r="H85" s="25">
        <f t="shared" si="3"/>
        <v>0</v>
      </c>
    </row>
    <row r="86" spans="2:8" x14ac:dyDescent="0.4">
      <c r="B86" s="23"/>
      <c r="C86" s="23"/>
      <c r="D86" s="24" t="s">
        <v>84</v>
      </c>
      <c r="E86" s="25"/>
      <c r="F86" s="25">
        <f t="shared" si="2"/>
        <v>0</v>
      </c>
      <c r="G86" s="25"/>
      <c r="H86" s="25">
        <f t="shared" si="3"/>
        <v>0</v>
      </c>
    </row>
    <row r="87" spans="2:8" x14ac:dyDescent="0.4">
      <c r="B87" s="23"/>
      <c r="C87" s="23"/>
      <c r="D87" s="24" t="s">
        <v>85</v>
      </c>
      <c r="E87" s="25"/>
      <c r="F87" s="25">
        <f t="shared" si="2"/>
        <v>0</v>
      </c>
      <c r="G87" s="25"/>
      <c r="H87" s="25">
        <f t="shared" si="3"/>
        <v>0</v>
      </c>
    </row>
    <row r="88" spans="2:8" x14ac:dyDescent="0.4">
      <c r="B88" s="23"/>
      <c r="C88" s="23"/>
      <c r="D88" s="24" t="s">
        <v>86</v>
      </c>
      <c r="E88" s="25"/>
      <c r="F88" s="25">
        <f t="shared" si="2"/>
        <v>0</v>
      </c>
      <c r="G88" s="25"/>
      <c r="H88" s="25">
        <f t="shared" si="3"/>
        <v>0</v>
      </c>
    </row>
    <row r="89" spans="2:8" x14ac:dyDescent="0.4">
      <c r="B89" s="23"/>
      <c r="C89" s="23"/>
      <c r="D89" s="24" t="s">
        <v>87</v>
      </c>
      <c r="E89" s="25"/>
      <c r="F89" s="25">
        <f t="shared" si="2"/>
        <v>0</v>
      </c>
      <c r="G89" s="25"/>
      <c r="H89" s="25">
        <f t="shared" si="3"/>
        <v>0</v>
      </c>
    </row>
    <row r="90" spans="2:8" x14ac:dyDescent="0.4">
      <c r="B90" s="23"/>
      <c r="C90" s="23"/>
      <c r="D90" s="24" t="s">
        <v>88</v>
      </c>
      <c r="E90" s="25"/>
      <c r="F90" s="25">
        <f t="shared" si="2"/>
        <v>0</v>
      </c>
      <c r="G90" s="25"/>
      <c r="H90" s="25">
        <f t="shared" si="3"/>
        <v>0</v>
      </c>
    </row>
    <row r="91" spans="2:8" x14ac:dyDescent="0.4">
      <c r="B91" s="23"/>
      <c r="C91" s="23"/>
      <c r="D91" s="24" t="s">
        <v>89</v>
      </c>
      <c r="E91" s="25"/>
      <c r="F91" s="25">
        <f t="shared" si="2"/>
        <v>0</v>
      </c>
      <c r="G91" s="25"/>
      <c r="H91" s="25">
        <f t="shared" si="3"/>
        <v>0</v>
      </c>
    </row>
    <row r="92" spans="2:8" x14ac:dyDescent="0.4">
      <c r="B92" s="23"/>
      <c r="C92" s="23"/>
      <c r="D92" s="24" t="s">
        <v>90</v>
      </c>
      <c r="E92" s="25"/>
      <c r="F92" s="25">
        <f t="shared" si="2"/>
        <v>0</v>
      </c>
      <c r="G92" s="25"/>
      <c r="H92" s="25">
        <f t="shared" si="3"/>
        <v>0</v>
      </c>
    </row>
    <row r="93" spans="2:8" x14ac:dyDescent="0.4">
      <c r="B93" s="23"/>
      <c r="C93" s="23"/>
      <c r="D93" s="24" t="s">
        <v>91</v>
      </c>
      <c r="E93" s="25"/>
      <c r="F93" s="25">
        <f t="shared" si="2"/>
        <v>0</v>
      </c>
      <c r="G93" s="25"/>
      <c r="H93" s="25">
        <f t="shared" si="3"/>
        <v>0</v>
      </c>
    </row>
    <row r="94" spans="2:8" x14ac:dyDescent="0.4">
      <c r="B94" s="23"/>
      <c r="C94" s="23"/>
      <c r="D94" s="24" t="s">
        <v>92</v>
      </c>
      <c r="E94" s="25"/>
      <c r="F94" s="25">
        <f t="shared" si="2"/>
        <v>0</v>
      </c>
      <c r="G94" s="25"/>
      <c r="H94" s="25">
        <f t="shared" si="3"/>
        <v>0</v>
      </c>
    </row>
    <row r="95" spans="2:8" x14ac:dyDescent="0.4">
      <c r="B95" s="23"/>
      <c r="C95" s="23"/>
      <c r="D95" s="24" t="s">
        <v>93</v>
      </c>
      <c r="E95" s="25"/>
      <c r="F95" s="25">
        <f t="shared" si="2"/>
        <v>0</v>
      </c>
      <c r="G95" s="25"/>
      <c r="H95" s="25">
        <f t="shared" si="3"/>
        <v>0</v>
      </c>
    </row>
    <row r="96" spans="2:8" x14ac:dyDescent="0.4">
      <c r="B96" s="23"/>
      <c r="C96" s="23"/>
      <c r="D96" s="24" t="s">
        <v>94</v>
      </c>
      <c r="E96" s="25"/>
      <c r="F96" s="25">
        <f t="shared" si="2"/>
        <v>0</v>
      </c>
      <c r="G96" s="25"/>
      <c r="H96" s="25">
        <f t="shared" si="3"/>
        <v>0</v>
      </c>
    </row>
    <row r="97" spans="2:8" x14ac:dyDescent="0.4">
      <c r="B97" s="23"/>
      <c r="C97" s="23"/>
      <c r="D97" s="24" t="s">
        <v>95</v>
      </c>
      <c r="E97" s="25"/>
      <c r="F97" s="25">
        <f t="shared" si="2"/>
        <v>0</v>
      </c>
      <c r="G97" s="25"/>
      <c r="H97" s="25">
        <f t="shared" si="3"/>
        <v>0</v>
      </c>
    </row>
    <row r="98" spans="2:8" x14ac:dyDescent="0.4">
      <c r="B98" s="23"/>
      <c r="C98" s="23"/>
      <c r="D98" s="24" t="s">
        <v>96</v>
      </c>
      <c r="E98" s="25"/>
      <c r="F98" s="25">
        <f t="shared" si="2"/>
        <v>0</v>
      </c>
      <c r="G98" s="25"/>
      <c r="H98" s="25">
        <f t="shared" si="3"/>
        <v>0</v>
      </c>
    </row>
    <row r="99" spans="2:8" x14ac:dyDescent="0.4">
      <c r="B99" s="23"/>
      <c r="C99" s="23"/>
      <c r="D99" s="24" t="s">
        <v>97</v>
      </c>
      <c r="E99" s="25"/>
      <c r="F99" s="25">
        <f t="shared" si="2"/>
        <v>0</v>
      </c>
      <c r="G99" s="25"/>
      <c r="H99" s="25">
        <f t="shared" si="3"/>
        <v>0</v>
      </c>
    </row>
    <row r="100" spans="2:8" x14ac:dyDescent="0.4">
      <c r="B100" s="23"/>
      <c r="C100" s="23"/>
      <c r="D100" s="24" t="s">
        <v>98</v>
      </c>
      <c r="E100" s="25">
        <v>1399699</v>
      </c>
      <c r="F100" s="25">
        <f t="shared" si="2"/>
        <v>1399699</v>
      </c>
      <c r="G100" s="25"/>
      <c r="H100" s="25">
        <f t="shared" si="3"/>
        <v>1399699</v>
      </c>
    </row>
    <row r="101" spans="2:8" x14ac:dyDescent="0.4">
      <c r="B101" s="23"/>
      <c r="C101" s="23"/>
      <c r="D101" s="24" t="s">
        <v>99</v>
      </c>
      <c r="E101" s="25"/>
      <c r="F101" s="25">
        <f t="shared" si="2"/>
        <v>0</v>
      </c>
      <c r="G101" s="25"/>
      <c r="H101" s="25">
        <f t="shared" si="3"/>
        <v>0</v>
      </c>
    </row>
    <row r="102" spans="2:8" x14ac:dyDescent="0.4">
      <c r="B102" s="23"/>
      <c r="C102" s="23"/>
      <c r="D102" s="24" t="s">
        <v>100</v>
      </c>
      <c r="E102" s="25"/>
      <c r="F102" s="25">
        <f t="shared" si="2"/>
        <v>0</v>
      </c>
      <c r="G102" s="25"/>
      <c r="H102" s="25">
        <f t="shared" si="3"/>
        <v>0</v>
      </c>
    </row>
    <row r="103" spans="2:8" x14ac:dyDescent="0.4">
      <c r="B103" s="23"/>
      <c r="C103" s="23"/>
      <c r="D103" s="24" t="s">
        <v>101</v>
      </c>
      <c r="E103" s="25">
        <f>+E104</f>
        <v>0</v>
      </c>
      <c r="F103" s="25">
        <f t="shared" si="2"/>
        <v>0</v>
      </c>
      <c r="G103" s="25">
        <f>+G104</f>
        <v>0</v>
      </c>
      <c r="H103" s="25">
        <f t="shared" si="3"/>
        <v>0</v>
      </c>
    </row>
    <row r="104" spans="2:8" x14ac:dyDescent="0.4">
      <c r="B104" s="23"/>
      <c r="C104" s="23"/>
      <c r="D104" s="24" t="s">
        <v>102</v>
      </c>
      <c r="E104" s="25"/>
      <c r="F104" s="25">
        <f t="shared" si="2"/>
        <v>0</v>
      </c>
      <c r="G104" s="25"/>
      <c r="H104" s="25">
        <f t="shared" si="3"/>
        <v>0</v>
      </c>
    </row>
    <row r="105" spans="2:8" x14ac:dyDescent="0.4">
      <c r="B105" s="23"/>
      <c r="C105" s="23"/>
      <c r="D105" s="24" t="s">
        <v>103</v>
      </c>
      <c r="E105" s="25">
        <f>+E106+E107+E108+E109+E110+E111+E112+E113+E114+E115+E116+E117+E118+E119+E120+E121+E122</f>
        <v>426974</v>
      </c>
      <c r="F105" s="25">
        <f t="shared" si="2"/>
        <v>426974</v>
      </c>
      <c r="G105" s="25">
        <f>+G106+G107+G108+G109+G110+G111+G112+G113+G114+G115+G116+G117+G118+G119+G120+G121+G122</f>
        <v>0</v>
      </c>
      <c r="H105" s="25">
        <f t="shared" si="3"/>
        <v>426974</v>
      </c>
    </row>
    <row r="106" spans="2:8" x14ac:dyDescent="0.4">
      <c r="B106" s="23"/>
      <c r="C106" s="23"/>
      <c r="D106" s="24" t="s">
        <v>104</v>
      </c>
      <c r="E106" s="25"/>
      <c r="F106" s="25">
        <f t="shared" si="2"/>
        <v>0</v>
      </c>
      <c r="G106" s="25"/>
      <c r="H106" s="25">
        <f t="shared" si="3"/>
        <v>0</v>
      </c>
    </row>
    <row r="107" spans="2:8" x14ac:dyDescent="0.4">
      <c r="B107" s="23"/>
      <c r="C107" s="23"/>
      <c r="D107" s="24" t="s">
        <v>105</v>
      </c>
      <c r="E107" s="25"/>
      <c r="F107" s="25">
        <f t="shared" si="2"/>
        <v>0</v>
      </c>
      <c r="G107" s="25"/>
      <c r="H107" s="25">
        <f t="shared" si="3"/>
        <v>0</v>
      </c>
    </row>
    <row r="108" spans="2:8" x14ac:dyDescent="0.4">
      <c r="B108" s="23"/>
      <c r="C108" s="23"/>
      <c r="D108" s="24" t="s">
        <v>106</v>
      </c>
      <c r="E108" s="25"/>
      <c r="F108" s="25">
        <f t="shared" si="2"/>
        <v>0</v>
      </c>
      <c r="G108" s="25"/>
      <c r="H108" s="25">
        <f t="shared" si="3"/>
        <v>0</v>
      </c>
    </row>
    <row r="109" spans="2:8" x14ac:dyDescent="0.4">
      <c r="B109" s="23"/>
      <c r="C109" s="23"/>
      <c r="D109" s="24" t="s">
        <v>107</v>
      </c>
      <c r="E109" s="25"/>
      <c r="F109" s="25">
        <f t="shared" si="2"/>
        <v>0</v>
      </c>
      <c r="G109" s="25"/>
      <c r="H109" s="25">
        <f t="shared" si="3"/>
        <v>0</v>
      </c>
    </row>
    <row r="110" spans="2:8" x14ac:dyDescent="0.4">
      <c r="B110" s="23"/>
      <c r="C110" s="23"/>
      <c r="D110" s="24" t="s">
        <v>108</v>
      </c>
      <c r="E110" s="25"/>
      <c r="F110" s="25">
        <f t="shared" si="2"/>
        <v>0</v>
      </c>
      <c r="G110" s="25"/>
      <c r="H110" s="25">
        <f t="shared" si="3"/>
        <v>0</v>
      </c>
    </row>
    <row r="111" spans="2:8" x14ac:dyDescent="0.4">
      <c r="B111" s="23"/>
      <c r="C111" s="23"/>
      <c r="D111" s="24" t="s">
        <v>109</v>
      </c>
      <c r="E111" s="25"/>
      <c r="F111" s="25">
        <f t="shared" si="2"/>
        <v>0</v>
      </c>
      <c r="G111" s="25"/>
      <c r="H111" s="25">
        <f t="shared" si="3"/>
        <v>0</v>
      </c>
    </row>
    <row r="112" spans="2:8" x14ac:dyDescent="0.4">
      <c r="B112" s="23"/>
      <c r="C112" s="23"/>
      <c r="D112" s="24" t="s">
        <v>110</v>
      </c>
      <c r="E112" s="25"/>
      <c r="F112" s="25">
        <f t="shared" si="2"/>
        <v>0</v>
      </c>
      <c r="G112" s="25"/>
      <c r="H112" s="25">
        <f t="shared" si="3"/>
        <v>0</v>
      </c>
    </row>
    <row r="113" spans="2:8" x14ac:dyDescent="0.4">
      <c r="B113" s="23"/>
      <c r="C113" s="23"/>
      <c r="D113" s="24" t="s">
        <v>111</v>
      </c>
      <c r="E113" s="25"/>
      <c r="F113" s="25">
        <f t="shared" si="2"/>
        <v>0</v>
      </c>
      <c r="G113" s="25"/>
      <c r="H113" s="25">
        <f t="shared" si="3"/>
        <v>0</v>
      </c>
    </row>
    <row r="114" spans="2:8" x14ac:dyDescent="0.4">
      <c r="B114" s="23"/>
      <c r="C114" s="23"/>
      <c r="D114" s="24" t="s">
        <v>112</v>
      </c>
      <c r="E114" s="25"/>
      <c r="F114" s="25">
        <f t="shared" si="2"/>
        <v>0</v>
      </c>
      <c r="G114" s="25"/>
      <c r="H114" s="25">
        <f t="shared" si="3"/>
        <v>0</v>
      </c>
    </row>
    <row r="115" spans="2:8" x14ac:dyDescent="0.4">
      <c r="B115" s="23"/>
      <c r="C115" s="23"/>
      <c r="D115" s="24" t="s">
        <v>113</v>
      </c>
      <c r="E115" s="25">
        <v>411111</v>
      </c>
      <c r="F115" s="25">
        <f t="shared" si="2"/>
        <v>411111</v>
      </c>
      <c r="G115" s="25"/>
      <c r="H115" s="25">
        <f t="shared" si="3"/>
        <v>411111</v>
      </c>
    </row>
    <row r="116" spans="2:8" x14ac:dyDescent="0.4">
      <c r="B116" s="23"/>
      <c r="C116" s="23"/>
      <c r="D116" s="24" t="s">
        <v>114</v>
      </c>
      <c r="E116" s="25"/>
      <c r="F116" s="25">
        <f t="shared" si="2"/>
        <v>0</v>
      </c>
      <c r="G116" s="25"/>
      <c r="H116" s="25">
        <f t="shared" si="3"/>
        <v>0</v>
      </c>
    </row>
    <row r="117" spans="2:8" x14ac:dyDescent="0.4">
      <c r="B117" s="23"/>
      <c r="C117" s="23"/>
      <c r="D117" s="24" t="s">
        <v>115</v>
      </c>
      <c r="E117" s="25">
        <v>7393</v>
      </c>
      <c r="F117" s="25">
        <f t="shared" si="2"/>
        <v>7393</v>
      </c>
      <c r="G117" s="25"/>
      <c r="H117" s="25">
        <f t="shared" si="3"/>
        <v>7393</v>
      </c>
    </row>
    <row r="118" spans="2:8" x14ac:dyDescent="0.4">
      <c r="B118" s="23"/>
      <c r="C118" s="23"/>
      <c r="D118" s="24" t="s">
        <v>116</v>
      </c>
      <c r="E118" s="25">
        <v>8470</v>
      </c>
      <c r="F118" s="25">
        <f t="shared" si="2"/>
        <v>8470</v>
      </c>
      <c r="G118" s="25"/>
      <c r="H118" s="25">
        <f t="shared" si="3"/>
        <v>8470</v>
      </c>
    </row>
    <row r="119" spans="2:8" x14ac:dyDescent="0.4">
      <c r="B119" s="23"/>
      <c r="C119" s="23"/>
      <c r="D119" s="24" t="s">
        <v>117</v>
      </c>
      <c r="E119" s="25"/>
      <c r="F119" s="25">
        <f t="shared" si="2"/>
        <v>0</v>
      </c>
      <c r="G119" s="25"/>
      <c r="H119" s="25">
        <f t="shared" si="3"/>
        <v>0</v>
      </c>
    </row>
    <row r="120" spans="2:8" x14ac:dyDescent="0.4">
      <c r="B120" s="23"/>
      <c r="C120" s="23"/>
      <c r="D120" s="24" t="s">
        <v>118</v>
      </c>
      <c r="E120" s="25"/>
      <c r="F120" s="25">
        <f t="shared" si="2"/>
        <v>0</v>
      </c>
      <c r="G120" s="25"/>
      <c r="H120" s="25">
        <f t="shared" si="3"/>
        <v>0</v>
      </c>
    </row>
    <row r="121" spans="2:8" x14ac:dyDescent="0.4">
      <c r="B121" s="23"/>
      <c r="C121" s="23"/>
      <c r="D121" s="24" t="s">
        <v>119</v>
      </c>
      <c r="E121" s="25"/>
      <c r="F121" s="25">
        <f t="shared" si="2"/>
        <v>0</v>
      </c>
      <c r="G121" s="25"/>
      <c r="H121" s="25">
        <f t="shared" si="3"/>
        <v>0</v>
      </c>
    </row>
    <row r="122" spans="2:8" x14ac:dyDescent="0.4">
      <c r="B122" s="23"/>
      <c r="C122" s="23"/>
      <c r="D122" s="24" t="s">
        <v>120</v>
      </c>
      <c r="E122" s="25"/>
      <c r="F122" s="25">
        <f t="shared" si="2"/>
        <v>0</v>
      </c>
      <c r="G122" s="25"/>
      <c r="H122" s="25">
        <f t="shared" si="3"/>
        <v>0</v>
      </c>
    </row>
    <row r="123" spans="2:8" x14ac:dyDescent="0.4">
      <c r="B123" s="23"/>
      <c r="C123" s="23"/>
      <c r="D123" s="24" t="s">
        <v>121</v>
      </c>
      <c r="E123" s="25">
        <f>+E124+E125+E126+E127+E128+E129+E130+E131+E132+E133+E134+E135+E136+E137+E138+E139+E140+E141+E142+E143</f>
        <v>798583</v>
      </c>
      <c r="F123" s="25">
        <f t="shared" si="2"/>
        <v>798583</v>
      </c>
      <c r="G123" s="25">
        <f>+G124+G125+G126+G127+G128+G129+G130+G131+G132+G133+G134+G135+G136+G137+G138+G139+G140+G141+G142+G143</f>
        <v>0</v>
      </c>
      <c r="H123" s="25">
        <f t="shared" si="3"/>
        <v>798583</v>
      </c>
    </row>
    <row r="124" spans="2:8" x14ac:dyDescent="0.4">
      <c r="B124" s="23"/>
      <c r="C124" s="23"/>
      <c r="D124" s="24" t="s">
        <v>122</v>
      </c>
      <c r="E124" s="25"/>
      <c r="F124" s="25">
        <f t="shared" si="2"/>
        <v>0</v>
      </c>
      <c r="G124" s="25"/>
      <c r="H124" s="25">
        <f t="shared" si="3"/>
        <v>0</v>
      </c>
    </row>
    <row r="125" spans="2:8" x14ac:dyDescent="0.4">
      <c r="B125" s="23"/>
      <c r="C125" s="23"/>
      <c r="D125" s="24" t="s">
        <v>123</v>
      </c>
      <c r="E125" s="25"/>
      <c r="F125" s="25">
        <f t="shared" si="2"/>
        <v>0</v>
      </c>
      <c r="G125" s="25"/>
      <c r="H125" s="25">
        <f t="shared" si="3"/>
        <v>0</v>
      </c>
    </row>
    <row r="126" spans="2:8" x14ac:dyDescent="0.4">
      <c r="B126" s="23"/>
      <c r="C126" s="23"/>
      <c r="D126" s="24" t="s">
        <v>124</v>
      </c>
      <c r="E126" s="25"/>
      <c r="F126" s="25">
        <f t="shared" si="2"/>
        <v>0</v>
      </c>
      <c r="G126" s="25"/>
      <c r="H126" s="25">
        <f t="shared" si="3"/>
        <v>0</v>
      </c>
    </row>
    <row r="127" spans="2:8" x14ac:dyDescent="0.4">
      <c r="B127" s="23"/>
      <c r="C127" s="23"/>
      <c r="D127" s="24" t="s">
        <v>125</v>
      </c>
      <c r="E127" s="25"/>
      <c r="F127" s="25">
        <f t="shared" si="2"/>
        <v>0</v>
      </c>
      <c r="G127" s="25"/>
      <c r="H127" s="25">
        <f t="shared" si="3"/>
        <v>0</v>
      </c>
    </row>
    <row r="128" spans="2:8" x14ac:dyDescent="0.4">
      <c r="B128" s="23"/>
      <c r="C128" s="23"/>
      <c r="D128" s="24" t="s">
        <v>126</v>
      </c>
      <c r="E128" s="25"/>
      <c r="F128" s="25">
        <f t="shared" si="2"/>
        <v>0</v>
      </c>
      <c r="G128" s="25"/>
      <c r="H128" s="25">
        <f t="shared" si="3"/>
        <v>0</v>
      </c>
    </row>
    <row r="129" spans="2:8" x14ac:dyDescent="0.4">
      <c r="B129" s="23"/>
      <c r="C129" s="23"/>
      <c r="D129" s="24" t="s">
        <v>127</v>
      </c>
      <c r="E129" s="25"/>
      <c r="F129" s="25">
        <f t="shared" si="2"/>
        <v>0</v>
      </c>
      <c r="G129" s="25"/>
      <c r="H129" s="25">
        <f t="shared" si="3"/>
        <v>0</v>
      </c>
    </row>
    <row r="130" spans="2:8" x14ac:dyDescent="0.4">
      <c r="B130" s="23"/>
      <c r="C130" s="23"/>
      <c r="D130" s="24" t="s">
        <v>128</v>
      </c>
      <c r="E130" s="25">
        <v>86955</v>
      </c>
      <c r="F130" s="25">
        <f t="shared" si="2"/>
        <v>86955</v>
      </c>
      <c r="G130" s="25"/>
      <c r="H130" s="25">
        <f t="shared" si="3"/>
        <v>86955</v>
      </c>
    </row>
    <row r="131" spans="2:8" x14ac:dyDescent="0.4">
      <c r="B131" s="23"/>
      <c r="C131" s="23"/>
      <c r="D131" s="24" t="s">
        <v>129</v>
      </c>
      <c r="E131" s="25">
        <v>81586</v>
      </c>
      <c r="F131" s="25">
        <f t="shared" si="2"/>
        <v>81586</v>
      </c>
      <c r="G131" s="25"/>
      <c r="H131" s="25">
        <f t="shared" si="3"/>
        <v>81586</v>
      </c>
    </row>
    <row r="132" spans="2:8" x14ac:dyDescent="0.4">
      <c r="B132" s="23"/>
      <c r="C132" s="23"/>
      <c r="D132" s="24" t="s">
        <v>130</v>
      </c>
      <c r="E132" s="25"/>
      <c r="F132" s="25">
        <f t="shared" si="2"/>
        <v>0</v>
      </c>
      <c r="G132" s="25"/>
      <c r="H132" s="25">
        <f t="shared" si="3"/>
        <v>0</v>
      </c>
    </row>
    <row r="133" spans="2:8" x14ac:dyDescent="0.4">
      <c r="B133" s="23"/>
      <c r="C133" s="23"/>
      <c r="D133" s="24" t="s">
        <v>131</v>
      </c>
      <c r="E133" s="25"/>
      <c r="F133" s="25">
        <f t="shared" si="2"/>
        <v>0</v>
      </c>
      <c r="G133" s="25"/>
      <c r="H133" s="25">
        <f t="shared" si="3"/>
        <v>0</v>
      </c>
    </row>
    <row r="134" spans="2:8" x14ac:dyDescent="0.4">
      <c r="B134" s="23"/>
      <c r="C134" s="23"/>
      <c r="D134" s="24" t="s">
        <v>132</v>
      </c>
      <c r="E134" s="25">
        <v>33482</v>
      </c>
      <c r="F134" s="25">
        <f t="shared" si="2"/>
        <v>33482</v>
      </c>
      <c r="G134" s="25"/>
      <c r="H134" s="25">
        <f t="shared" si="3"/>
        <v>33482</v>
      </c>
    </row>
    <row r="135" spans="2:8" x14ac:dyDescent="0.4">
      <c r="B135" s="23"/>
      <c r="C135" s="23"/>
      <c r="D135" s="24" t="s">
        <v>133</v>
      </c>
      <c r="E135" s="25">
        <v>7560</v>
      </c>
      <c r="F135" s="25">
        <f t="shared" si="2"/>
        <v>7560</v>
      </c>
      <c r="G135" s="25"/>
      <c r="H135" s="25">
        <f t="shared" si="3"/>
        <v>7560</v>
      </c>
    </row>
    <row r="136" spans="2:8" x14ac:dyDescent="0.4">
      <c r="B136" s="23"/>
      <c r="C136" s="23"/>
      <c r="D136" s="24" t="s">
        <v>116</v>
      </c>
      <c r="E136" s="25"/>
      <c r="F136" s="25">
        <f t="shared" ref="F136:F199" si="4">+E136</f>
        <v>0</v>
      </c>
      <c r="G136" s="25"/>
      <c r="H136" s="25">
        <f t="shared" ref="H136:H199" si="5">F136-ABS(G136)</f>
        <v>0</v>
      </c>
    </row>
    <row r="137" spans="2:8" x14ac:dyDescent="0.4">
      <c r="B137" s="23"/>
      <c r="C137" s="23"/>
      <c r="D137" s="24" t="s">
        <v>117</v>
      </c>
      <c r="E137" s="25"/>
      <c r="F137" s="25">
        <f t="shared" si="4"/>
        <v>0</v>
      </c>
      <c r="G137" s="25"/>
      <c r="H137" s="25">
        <f t="shared" si="5"/>
        <v>0</v>
      </c>
    </row>
    <row r="138" spans="2:8" x14ac:dyDescent="0.4">
      <c r="B138" s="23"/>
      <c r="C138" s="23"/>
      <c r="D138" s="24" t="s">
        <v>134</v>
      </c>
      <c r="E138" s="25"/>
      <c r="F138" s="25">
        <f t="shared" si="4"/>
        <v>0</v>
      </c>
      <c r="G138" s="25"/>
      <c r="H138" s="25">
        <f t="shared" si="5"/>
        <v>0</v>
      </c>
    </row>
    <row r="139" spans="2:8" x14ac:dyDescent="0.4">
      <c r="B139" s="23"/>
      <c r="C139" s="23"/>
      <c r="D139" s="24" t="s">
        <v>135</v>
      </c>
      <c r="E139" s="25"/>
      <c r="F139" s="25">
        <f t="shared" si="4"/>
        <v>0</v>
      </c>
      <c r="G139" s="25"/>
      <c r="H139" s="25">
        <f t="shared" si="5"/>
        <v>0</v>
      </c>
    </row>
    <row r="140" spans="2:8" x14ac:dyDescent="0.4">
      <c r="B140" s="23"/>
      <c r="C140" s="23"/>
      <c r="D140" s="24" t="s">
        <v>136</v>
      </c>
      <c r="E140" s="25">
        <v>589000</v>
      </c>
      <c r="F140" s="25">
        <f t="shared" si="4"/>
        <v>589000</v>
      </c>
      <c r="G140" s="25"/>
      <c r="H140" s="25">
        <f t="shared" si="5"/>
        <v>589000</v>
      </c>
    </row>
    <row r="141" spans="2:8" x14ac:dyDescent="0.4">
      <c r="B141" s="23"/>
      <c r="C141" s="23"/>
      <c r="D141" s="24" t="s">
        <v>137</v>
      </c>
      <c r="E141" s="25"/>
      <c r="F141" s="25">
        <f t="shared" si="4"/>
        <v>0</v>
      </c>
      <c r="G141" s="25"/>
      <c r="H141" s="25">
        <f t="shared" si="5"/>
        <v>0</v>
      </c>
    </row>
    <row r="142" spans="2:8" x14ac:dyDescent="0.4">
      <c r="B142" s="23"/>
      <c r="C142" s="23"/>
      <c r="D142" s="24" t="s">
        <v>138</v>
      </c>
      <c r="E142" s="25"/>
      <c r="F142" s="25">
        <f t="shared" si="4"/>
        <v>0</v>
      </c>
      <c r="G142" s="25"/>
      <c r="H142" s="25">
        <f t="shared" si="5"/>
        <v>0</v>
      </c>
    </row>
    <row r="143" spans="2:8" x14ac:dyDescent="0.4">
      <c r="B143" s="23"/>
      <c r="C143" s="23"/>
      <c r="D143" s="24" t="s">
        <v>120</v>
      </c>
      <c r="E143" s="25">
        <f>+E144</f>
        <v>0</v>
      </c>
      <c r="F143" s="25">
        <f t="shared" si="4"/>
        <v>0</v>
      </c>
      <c r="G143" s="25">
        <f>+G144</f>
        <v>0</v>
      </c>
      <c r="H143" s="25">
        <f t="shared" si="5"/>
        <v>0</v>
      </c>
    </row>
    <row r="144" spans="2:8" x14ac:dyDescent="0.4">
      <c r="B144" s="23"/>
      <c r="C144" s="23"/>
      <c r="D144" s="24" t="s">
        <v>139</v>
      </c>
      <c r="E144" s="25"/>
      <c r="F144" s="25">
        <f t="shared" si="4"/>
        <v>0</v>
      </c>
      <c r="G144" s="25"/>
      <c r="H144" s="25">
        <f t="shared" si="5"/>
        <v>0</v>
      </c>
    </row>
    <row r="145" spans="2:8" x14ac:dyDescent="0.4">
      <c r="B145" s="23"/>
      <c r="C145" s="23"/>
      <c r="D145" s="24" t="s">
        <v>140</v>
      </c>
      <c r="E145" s="25"/>
      <c r="F145" s="25">
        <f t="shared" si="4"/>
        <v>0</v>
      </c>
      <c r="G145" s="25"/>
      <c r="H145" s="25">
        <f t="shared" si="5"/>
        <v>0</v>
      </c>
    </row>
    <row r="146" spans="2:8" x14ac:dyDescent="0.4">
      <c r="B146" s="23"/>
      <c r="C146" s="23"/>
      <c r="D146" s="24" t="s">
        <v>141</v>
      </c>
      <c r="E146" s="25"/>
      <c r="F146" s="25">
        <f t="shared" si="4"/>
        <v>0</v>
      </c>
      <c r="G146" s="25"/>
      <c r="H146" s="25">
        <f t="shared" si="5"/>
        <v>0</v>
      </c>
    </row>
    <row r="147" spans="2:8" x14ac:dyDescent="0.4">
      <c r="B147" s="23"/>
      <c r="C147" s="23"/>
      <c r="D147" s="24" t="s">
        <v>142</v>
      </c>
      <c r="E147" s="25">
        <f>+E148+E149+E151+E152</f>
        <v>0</v>
      </c>
      <c r="F147" s="25">
        <f t="shared" si="4"/>
        <v>0</v>
      </c>
      <c r="G147" s="25">
        <f>+G148+G149+G151+G152</f>
        <v>0</v>
      </c>
      <c r="H147" s="25">
        <f t="shared" si="5"/>
        <v>0</v>
      </c>
    </row>
    <row r="148" spans="2:8" x14ac:dyDescent="0.4">
      <c r="B148" s="23"/>
      <c r="C148" s="23"/>
      <c r="D148" s="24" t="s">
        <v>143</v>
      </c>
      <c r="E148" s="25"/>
      <c r="F148" s="25">
        <f t="shared" si="4"/>
        <v>0</v>
      </c>
      <c r="G148" s="25"/>
      <c r="H148" s="25">
        <f t="shared" si="5"/>
        <v>0</v>
      </c>
    </row>
    <row r="149" spans="2:8" x14ac:dyDescent="0.4">
      <c r="B149" s="23"/>
      <c r="C149" s="23"/>
      <c r="D149" s="24" t="s">
        <v>120</v>
      </c>
      <c r="E149" s="25">
        <f>+E150</f>
        <v>0</v>
      </c>
      <c r="F149" s="25">
        <f t="shared" si="4"/>
        <v>0</v>
      </c>
      <c r="G149" s="25">
        <f>+G150</f>
        <v>0</v>
      </c>
      <c r="H149" s="25">
        <f t="shared" si="5"/>
        <v>0</v>
      </c>
    </row>
    <row r="150" spans="2:8" x14ac:dyDescent="0.4">
      <c r="B150" s="23"/>
      <c r="C150" s="23"/>
      <c r="D150" s="24" t="s">
        <v>139</v>
      </c>
      <c r="E150" s="25"/>
      <c r="F150" s="25">
        <f t="shared" si="4"/>
        <v>0</v>
      </c>
      <c r="G150" s="25"/>
      <c r="H150" s="25">
        <f t="shared" si="5"/>
        <v>0</v>
      </c>
    </row>
    <row r="151" spans="2:8" x14ac:dyDescent="0.4">
      <c r="B151" s="23"/>
      <c r="C151" s="23"/>
      <c r="D151" s="24" t="s">
        <v>144</v>
      </c>
      <c r="E151" s="25"/>
      <c r="F151" s="25">
        <f t="shared" si="4"/>
        <v>0</v>
      </c>
      <c r="G151" s="25"/>
      <c r="H151" s="25">
        <f t="shared" si="5"/>
        <v>0</v>
      </c>
    </row>
    <row r="152" spans="2:8" x14ac:dyDescent="0.4">
      <c r="B152" s="23"/>
      <c r="C152" s="23"/>
      <c r="D152" s="24" t="s">
        <v>145</v>
      </c>
      <c r="E152" s="25"/>
      <c r="F152" s="25">
        <f t="shared" si="4"/>
        <v>0</v>
      </c>
      <c r="G152" s="25"/>
      <c r="H152" s="25">
        <f t="shared" si="5"/>
        <v>0</v>
      </c>
    </row>
    <row r="153" spans="2:8" x14ac:dyDescent="0.4">
      <c r="B153" s="23"/>
      <c r="C153" s="23"/>
      <c r="D153" s="24" t="s">
        <v>146</v>
      </c>
      <c r="E153" s="25">
        <f>+E154+E156+E157</f>
        <v>0</v>
      </c>
      <c r="F153" s="25">
        <f t="shared" si="4"/>
        <v>0</v>
      </c>
      <c r="G153" s="25">
        <f>+G154+G156+G157</f>
        <v>0</v>
      </c>
      <c r="H153" s="25">
        <f t="shared" si="5"/>
        <v>0</v>
      </c>
    </row>
    <row r="154" spans="2:8" x14ac:dyDescent="0.4">
      <c r="B154" s="23"/>
      <c r="C154" s="23"/>
      <c r="D154" s="24" t="s">
        <v>147</v>
      </c>
      <c r="E154" s="25">
        <f>+E155</f>
        <v>0</v>
      </c>
      <c r="F154" s="25">
        <f t="shared" si="4"/>
        <v>0</v>
      </c>
      <c r="G154" s="25">
        <f>+G155</f>
        <v>0</v>
      </c>
      <c r="H154" s="25">
        <f t="shared" si="5"/>
        <v>0</v>
      </c>
    </row>
    <row r="155" spans="2:8" x14ac:dyDescent="0.4">
      <c r="B155" s="23"/>
      <c r="C155" s="23"/>
      <c r="D155" s="24" t="s">
        <v>148</v>
      </c>
      <c r="E155" s="25"/>
      <c r="F155" s="25">
        <f t="shared" si="4"/>
        <v>0</v>
      </c>
      <c r="G155" s="25"/>
      <c r="H155" s="25">
        <f t="shared" si="5"/>
        <v>0</v>
      </c>
    </row>
    <row r="156" spans="2:8" x14ac:dyDescent="0.4">
      <c r="B156" s="23"/>
      <c r="C156" s="23"/>
      <c r="D156" s="24" t="s">
        <v>149</v>
      </c>
      <c r="E156" s="25"/>
      <c r="F156" s="25">
        <f t="shared" si="4"/>
        <v>0</v>
      </c>
      <c r="G156" s="25"/>
      <c r="H156" s="25">
        <f t="shared" si="5"/>
        <v>0</v>
      </c>
    </row>
    <row r="157" spans="2:8" x14ac:dyDescent="0.4">
      <c r="B157" s="23"/>
      <c r="C157" s="23"/>
      <c r="D157" s="24" t="s">
        <v>150</v>
      </c>
      <c r="E157" s="25"/>
      <c r="F157" s="25">
        <f t="shared" si="4"/>
        <v>0</v>
      </c>
      <c r="G157" s="25"/>
      <c r="H157" s="25">
        <f t="shared" si="5"/>
        <v>0</v>
      </c>
    </row>
    <row r="158" spans="2:8" x14ac:dyDescent="0.4">
      <c r="B158" s="23"/>
      <c r="C158" s="26"/>
      <c r="D158" s="27" t="s">
        <v>151</v>
      </c>
      <c r="E158" s="28">
        <f>+E79+E105+E123+E145+E146+E147+E153</f>
        <v>2625256</v>
      </c>
      <c r="F158" s="28">
        <f t="shared" si="4"/>
        <v>2625256</v>
      </c>
      <c r="G158" s="28">
        <f>+G79+G105+G123+G145+G146+G147+G153</f>
        <v>0</v>
      </c>
      <c r="H158" s="28">
        <f t="shared" si="5"/>
        <v>2625256</v>
      </c>
    </row>
    <row r="159" spans="2:8" x14ac:dyDescent="0.4">
      <c r="B159" s="26"/>
      <c r="C159" s="29" t="s">
        <v>152</v>
      </c>
      <c r="D159" s="30"/>
      <c r="E159" s="31">
        <f xml:space="preserve"> +E78 - E158</f>
        <v>544749</v>
      </c>
      <c r="F159" s="31">
        <f t="shared" si="4"/>
        <v>544749</v>
      </c>
      <c r="G159" s="31">
        <f xml:space="preserve"> +G78 - G158</f>
        <v>0</v>
      </c>
      <c r="H159" s="31">
        <f>H78-H158</f>
        <v>544749</v>
      </c>
    </row>
    <row r="160" spans="2:8" x14ac:dyDescent="0.4">
      <c r="B160" s="20" t="s">
        <v>153</v>
      </c>
      <c r="C160" s="20" t="s">
        <v>15</v>
      </c>
      <c r="D160" s="24" t="s">
        <v>154</v>
      </c>
      <c r="E160" s="25">
        <f>+E161+E162</f>
        <v>0</v>
      </c>
      <c r="F160" s="25">
        <f t="shared" si="4"/>
        <v>0</v>
      </c>
      <c r="G160" s="25">
        <f>+G161+G162</f>
        <v>0</v>
      </c>
      <c r="H160" s="25">
        <f t="shared" si="5"/>
        <v>0</v>
      </c>
    </row>
    <row r="161" spans="2:8" x14ac:dyDescent="0.4">
      <c r="B161" s="23"/>
      <c r="C161" s="23"/>
      <c r="D161" s="24" t="s">
        <v>155</v>
      </c>
      <c r="E161" s="25"/>
      <c r="F161" s="25">
        <f t="shared" si="4"/>
        <v>0</v>
      </c>
      <c r="G161" s="25"/>
      <c r="H161" s="25">
        <f t="shared" si="5"/>
        <v>0</v>
      </c>
    </row>
    <row r="162" spans="2:8" x14ac:dyDescent="0.4">
      <c r="B162" s="23"/>
      <c r="C162" s="23"/>
      <c r="D162" s="24" t="s">
        <v>156</v>
      </c>
      <c r="E162" s="25"/>
      <c r="F162" s="25">
        <f t="shared" si="4"/>
        <v>0</v>
      </c>
      <c r="G162" s="25"/>
      <c r="H162" s="25">
        <f t="shared" si="5"/>
        <v>0</v>
      </c>
    </row>
    <row r="163" spans="2:8" x14ac:dyDescent="0.4">
      <c r="B163" s="23"/>
      <c r="C163" s="23"/>
      <c r="D163" s="24" t="s">
        <v>157</v>
      </c>
      <c r="E163" s="25">
        <f>+E164+E165</f>
        <v>0</v>
      </c>
      <c r="F163" s="25">
        <f t="shared" si="4"/>
        <v>0</v>
      </c>
      <c r="G163" s="25">
        <f>+G164+G165</f>
        <v>0</v>
      </c>
      <c r="H163" s="25">
        <f t="shared" si="5"/>
        <v>0</v>
      </c>
    </row>
    <row r="164" spans="2:8" x14ac:dyDescent="0.4">
      <c r="B164" s="23"/>
      <c r="C164" s="23"/>
      <c r="D164" s="24" t="s">
        <v>158</v>
      </c>
      <c r="E164" s="25"/>
      <c r="F164" s="25">
        <f t="shared" si="4"/>
        <v>0</v>
      </c>
      <c r="G164" s="25"/>
      <c r="H164" s="25">
        <f t="shared" si="5"/>
        <v>0</v>
      </c>
    </row>
    <row r="165" spans="2:8" x14ac:dyDescent="0.4">
      <c r="B165" s="23"/>
      <c r="C165" s="23"/>
      <c r="D165" s="24" t="s">
        <v>159</v>
      </c>
      <c r="E165" s="25"/>
      <c r="F165" s="25">
        <f t="shared" si="4"/>
        <v>0</v>
      </c>
      <c r="G165" s="25"/>
      <c r="H165" s="25">
        <f t="shared" si="5"/>
        <v>0</v>
      </c>
    </row>
    <row r="166" spans="2:8" x14ac:dyDescent="0.4">
      <c r="B166" s="23"/>
      <c r="C166" s="23"/>
      <c r="D166" s="24" t="s">
        <v>160</v>
      </c>
      <c r="E166" s="25"/>
      <c r="F166" s="25">
        <f t="shared" si="4"/>
        <v>0</v>
      </c>
      <c r="G166" s="25"/>
      <c r="H166" s="25">
        <f t="shared" si="5"/>
        <v>0</v>
      </c>
    </row>
    <row r="167" spans="2:8" x14ac:dyDescent="0.4">
      <c r="B167" s="23"/>
      <c r="C167" s="23"/>
      <c r="D167" s="24" t="s">
        <v>161</v>
      </c>
      <c r="E167" s="25"/>
      <c r="F167" s="25">
        <f t="shared" si="4"/>
        <v>0</v>
      </c>
      <c r="G167" s="25"/>
      <c r="H167" s="25">
        <f t="shared" si="5"/>
        <v>0</v>
      </c>
    </row>
    <row r="168" spans="2:8" x14ac:dyDescent="0.4">
      <c r="B168" s="23"/>
      <c r="C168" s="23"/>
      <c r="D168" s="24" t="s">
        <v>162</v>
      </c>
      <c r="E168" s="25">
        <f>+E169+E170+E171+E172</f>
        <v>0</v>
      </c>
      <c r="F168" s="25">
        <f t="shared" si="4"/>
        <v>0</v>
      </c>
      <c r="G168" s="25">
        <f>+G169+G170+G171+G172</f>
        <v>0</v>
      </c>
      <c r="H168" s="25">
        <f t="shared" si="5"/>
        <v>0</v>
      </c>
    </row>
    <row r="169" spans="2:8" x14ac:dyDescent="0.4">
      <c r="B169" s="23"/>
      <c r="C169" s="23"/>
      <c r="D169" s="24" t="s">
        <v>163</v>
      </c>
      <c r="E169" s="25"/>
      <c r="F169" s="25">
        <f t="shared" si="4"/>
        <v>0</v>
      </c>
      <c r="G169" s="25"/>
      <c r="H169" s="25">
        <f t="shared" si="5"/>
        <v>0</v>
      </c>
    </row>
    <row r="170" spans="2:8" x14ac:dyDescent="0.4">
      <c r="B170" s="23"/>
      <c r="C170" s="23"/>
      <c r="D170" s="24" t="s">
        <v>164</v>
      </c>
      <c r="E170" s="25"/>
      <c r="F170" s="25">
        <f t="shared" si="4"/>
        <v>0</v>
      </c>
      <c r="G170" s="25"/>
      <c r="H170" s="25">
        <f t="shared" si="5"/>
        <v>0</v>
      </c>
    </row>
    <row r="171" spans="2:8" x14ac:dyDescent="0.4">
      <c r="B171" s="23"/>
      <c r="C171" s="23"/>
      <c r="D171" s="24" t="s">
        <v>165</v>
      </c>
      <c r="E171" s="25"/>
      <c r="F171" s="25">
        <f t="shared" si="4"/>
        <v>0</v>
      </c>
      <c r="G171" s="25"/>
      <c r="H171" s="25">
        <f t="shared" si="5"/>
        <v>0</v>
      </c>
    </row>
    <row r="172" spans="2:8" x14ac:dyDescent="0.4">
      <c r="B172" s="23"/>
      <c r="C172" s="23"/>
      <c r="D172" s="24" t="s">
        <v>166</v>
      </c>
      <c r="E172" s="25"/>
      <c r="F172" s="25">
        <f t="shared" si="4"/>
        <v>0</v>
      </c>
      <c r="G172" s="25"/>
      <c r="H172" s="25">
        <f t="shared" si="5"/>
        <v>0</v>
      </c>
    </row>
    <row r="173" spans="2:8" x14ac:dyDescent="0.4">
      <c r="B173" s="23"/>
      <c r="C173" s="23"/>
      <c r="D173" s="24" t="s">
        <v>167</v>
      </c>
      <c r="E173" s="25">
        <f>+E174</f>
        <v>0</v>
      </c>
      <c r="F173" s="25">
        <f t="shared" si="4"/>
        <v>0</v>
      </c>
      <c r="G173" s="25">
        <f>+G174</f>
        <v>0</v>
      </c>
      <c r="H173" s="25">
        <f t="shared" si="5"/>
        <v>0</v>
      </c>
    </row>
    <row r="174" spans="2:8" x14ac:dyDescent="0.4">
      <c r="B174" s="23"/>
      <c r="C174" s="23"/>
      <c r="D174" s="24" t="s">
        <v>73</v>
      </c>
      <c r="E174" s="25"/>
      <c r="F174" s="25">
        <f t="shared" si="4"/>
        <v>0</v>
      </c>
      <c r="G174" s="25"/>
      <c r="H174" s="25">
        <f t="shared" si="5"/>
        <v>0</v>
      </c>
    </row>
    <row r="175" spans="2:8" x14ac:dyDescent="0.4">
      <c r="B175" s="23"/>
      <c r="C175" s="26"/>
      <c r="D175" s="27" t="s">
        <v>168</v>
      </c>
      <c r="E175" s="28">
        <f>+E160+E163+E166+E167+E168+E173</f>
        <v>0</v>
      </c>
      <c r="F175" s="28">
        <f t="shared" si="4"/>
        <v>0</v>
      </c>
      <c r="G175" s="28">
        <f>+G160+G163+G166+G167+G168+G173</f>
        <v>0</v>
      </c>
      <c r="H175" s="28">
        <f t="shared" si="5"/>
        <v>0</v>
      </c>
    </row>
    <row r="176" spans="2:8" x14ac:dyDescent="0.4">
      <c r="B176" s="23"/>
      <c r="C176" s="20" t="s">
        <v>76</v>
      </c>
      <c r="D176" s="24" t="s">
        <v>169</v>
      </c>
      <c r="E176" s="25"/>
      <c r="F176" s="25">
        <f t="shared" si="4"/>
        <v>0</v>
      </c>
      <c r="G176" s="25"/>
      <c r="H176" s="25">
        <f t="shared" si="5"/>
        <v>0</v>
      </c>
    </row>
    <row r="177" spans="2:8" x14ac:dyDescent="0.4">
      <c r="B177" s="23"/>
      <c r="C177" s="23"/>
      <c r="D177" s="24" t="s">
        <v>170</v>
      </c>
      <c r="E177" s="25">
        <f>+E178+E179+E180+E181+E182+E183+E184+E185+E186+E187</f>
        <v>0</v>
      </c>
      <c r="F177" s="25">
        <f t="shared" si="4"/>
        <v>0</v>
      </c>
      <c r="G177" s="25">
        <f>+G178+G179+G180+G181+G182+G183+G184+G185+G186+G187</f>
        <v>0</v>
      </c>
      <c r="H177" s="25">
        <f t="shared" si="5"/>
        <v>0</v>
      </c>
    </row>
    <row r="178" spans="2:8" x14ac:dyDescent="0.4">
      <c r="B178" s="23"/>
      <c r="C178" s="23"/>
      <c r="D178" s="24" t="s">
        <v>171</v>
      </c>
      <c r="E178" s="25"/>
      <c r="F178" s="25">
        <f t="shared" si="4"/>
        <v>0</v>
      </c>
      <c r="G178" s="25"/>
      <c r="H178" s="25">
        <f t="shared" si="5"/>
        <v>0</v>
      </c>
    </row>
    <row r="179" spans="2:8" x14ac:dyDescent="0.4">
      <c r="B179" s="23"/>
      <c r="C179" s="23"/>
      <c r="D179" s="24" t="s">
        <v>172</v>
      </c>
      <c r="E179" s="25"/>
      <c r="F179" s="25">
        <f t="shared" si="4"/>
        <v>0</v>
      </c>
      <c r="G179" s="25"/>
      <c r="H179" s="25">
        <f t="shared" si="5"/>
        <v>0</v>
      </c>
    </row>
    <row r="180" spans="2:8" x14ac:dyDescent="0.4">
      <c r="B180" s="23"/>
      <c r="C180" s="23"/>
      <c r="D180" s="24" t="s">
        <v>173</v>
      </c>
      <c r="E180" s="25"/>
      <c r="F180" s="25">
        <f t="shared" si="4"/>
        <v>0</v>
      </c>
      <c r="G180" s="25"/>
      <c r="H180" s="25">
        <f t="shared" si="5"/>
        <v>0</v>
      </c>
    </row>
    <row r="181" spans="2:8" x14ac:dyDescent="0.4">
      <c r="B181" s="23"/>
      <c r="C181" s="23"/>
      <c r="D181" s="24" t="s">
        <v>174</v>
      </c>
      <c r="E181" s="25"/>
      <c r="F181" s="25">
        <f t="shared" si="4"/>
        <v>0</v>
      </c>
      <c r="G181" s="25"/>
      <c r="H181" s="25">
        <f t="shared" si="5"/>
        <v>0</v>
      </c>
    </row>
    <row r="182" spans="2:8" x14ac:dyDescent="0.4">
      <c r="B182" s="23"/>
      <c r="C182" s="23"/>
      <c r="D182" s="24" t="s">
        <v>175</v>
      </c>
      <c r="E182" s="25"/>
      <c r="F182" s="25">
        <f t="shared" si="4"/>
        <v>0</v>
      </c>
      <c r="G182" s="25"/>
      <c r="H182" s="25">
        <f t="shared" si="5"/>
        <v>0</v>
      </c>
    </row>
    <row r="183" spans="2:8" x14ac:dyDescent="0.4">
      <c r="B183" s="23"/>
      <c r="C183" s="23"/>
      <c r="D183" s="24" t="s">
        <v>176</v>
      </c>
      <c r="E183" s="25"/>
      <c r="F183" s="25">
        <f t="shared" si="4"/>
        <v>0</v>
      </c>
      <c r="G183" s="25"/>
      <c r="H183" s="25">
        <f t="shared" si="5"/>
        <v>0</v>
      </c>
    </row>
    <row r="184" spans="2:8" x14ac:dyDescent="0.4">
      <c r="B184" s="23"/>
      <c r="C184" s="23"/>
      <c r="D184" s="24" t="s">
        <v>177</v>
      </c>
      <c r="E184" s="25"/>
      <c r="F184" s="25">
        <f t="shared" si="4"/>
        <v>0</v>
      </c>
      <c r="G184" s="25"/>
      <c r="H184" s="25">
        <f t="shared" si="5"/>
        <v>0</v>
      </c>
    </row>
    <row r="185" spans="2:8" x14ac:dyDescent="0.4">
      <c r="B185" s="23"/>
      <c r="C185" s="23"/>
      <c r="D185" s="24" t="s">
        <v>178</v>
      </c>
      <c r="E185" s="25"/>
      <c r="F185" s="25">
        <f t="shared" si="4"/>
        <v>0</v>
      </c>
      <c r="G185" s="25"/>
      <c r="H185" s="25">
        <f t="shared" si="5"/>
        <v>0</v>
      </c>
    </row>
    <row r="186" spans="2:8" x14ac:dyDescent="0.4">
      <c r="B186" s="23"/>
      <c r="C186" s="23"/>
      <c r="D186" s="24" t="s">
        <v>179</v>
      </c>
      <c r="E186" s="25"/>
      <c r="F186" s="25">
        <f t="shared" si="4"/>
        <v>0</v>
      </c>
      <c r="G186" s="25"/>
      <c r="H186" s="25">
        <f t="shared" si="5"/>
        <v>0</v>
      </c>
    </row>
    <row r="187" spans="2:8" x14ac:dyDescent="0.4">
      <c r="B187" s="23"/>
      <c r="C187" s="23"/>
      <c r="D187" s="24" t="s">
        <v>180</v>
      </c>
      <c r="E187" s="25"/>
      <c r="F187" s="25">
        <f t="shared" si="4"/>
        <v>0</v>
      </c>
      <c r="G187" s="25"/>
      <c r="H187" s="25">
        <f t="shared" si="5"/>
        <v>0</v>
      </c>
    </row>
    <row r="188" spans="2:8" x14ac:dyDescent="0.4">
      <c r="B188" s="23"/>
      <c r="C188" s="23"/>
      <c r="D188" s="24" t="s">
        <v>181</v>
      </c>
      <c r="E188" s="25"/>
      <c r="F188" s="25">
        <f t="shared" si="4"/>
        <v>0</v>
      </c>
      <c r="G188" s="25"/>
      <c r="H188" s="25">
        <f t="shared" si="5"/>
        <v>0</v>
      </c>
    </row>
    <row r="189" spans="2:8" x14ac:dyDescent="0.4">
      <c r="B189" s="23"/>
      <c r="C189" s="23"/>
      <c r="D189" s="24" t="s">
        <v>182</v>
      </c>
      <c r="E189" s="25"/>
      <c r="F189" s="25">
        <f t="shared" si="4"/>
        <v>0</v>
      </c>
      <c r="G189" s="25"/>
      <c r="H189" s="25">
        <f t="shared" si="5"/>
        <v>0</v>
      </c>
    </row>
    <row r="190" spans="2:8" x14ac:dyDescent="0.4">
      <c r="B190" s="23"/>
      <c r="C190" s="23"/>
      <c r="D190" s="24" t="s">
        <v>183</v>
      </c>
      <c r="E190" s="25">
        <f>+E191</f>
        <v>0</v>
      </c>
      <c r="F190" s="25">
        <f t="shared" si="4"/>
        <v>0</v>
      </c>
      <c r="G190" s="25">
        <f>+G191</f>
        <v>0</v>
      </c>
      <c r="H190" s="25">
        <f t="shared" si="5"/>
        <v>0</v>
      </c>
    </row>
    <row r="191" spans="2:8" x14ac:dyDescent="0.4">
      <c r="B191" s="23"/>
      <c r="C191" s="23"/>
      <c r="D191" s="24" t="s">
        <v>145</v>
      </c>
      <c r="E191" s="25"/>
      <c r="F191" s="25">
        <f t="shared" si="4"/>
        <v>0</v>
      </c>
      <c r="G191" s="25"/>
      <c r="H191" s="25">
        <f t="shared" si="5"/>
        <v>0</v>
      </c>
    </row>
    <row r="192" spans="2:8" x14ac:dyDescent="0.4">
      <c r="B192" s="23"/>
      <c r="C192" s="26"/>
      <c r="D192" s="27" t="s">
        <v>184</v>
      </c>
      <c r="E192" s="28">
        <f>+E176+E177+E188+E189+E190</f>
        <v>0</v>
      </c>
      <c r="F192" s="28">
        <f t="shared" si="4"/>
        <v>0</v>
      </c>
      <c r="G192" s="28">
        <f>+G176+G177+G188+G189+G190</f>
        <v>0</v>
      </c>
      <c r="H192" s="28">
        <f t="shared" si="5"/>
        <v>0</v>
      </c>
    </row>
    <row r="193" spans="2:8" x14ac:dyDescent="0.4">
      <c r="B193" s="26"/>
      <c r="C193" s="32" t="s">
        <v>185</v>
      </c>
      <c r="D193" s="30"/>
      <c r="E193" s="31">
        <f xml:space="preserve"> +E175 - E192</f>
        <v>0</v>
      </c>
      <c r="F193" s="31">
        <f t="shared" si="4"/>
        <v>0</v>
      </c>
      <c r="G193" s="31">
        <f xml:space="preserve"> +G175 - G192</f>
        <v>0</v>
      </c>
      <c r="H193" s="31">
        <f>H175-H192</f>
        <v>0</v>
      </c>
    </row>
    <row r="194" spans="2:8" x14ac:dyDescent="0.4">
      <c r="B194" s="20" t="s">
        <v>186</v>
      </c>
      <c r="C194" s="20" t="s">
        <v>15</v>
      </c>
      <c r="D194" s="24" t="s">
        <v>187</v>
      </c>
      <c r="E194" s="25"/>
      <c r="F194" s="25">
        <f t="shared" si="4"/>
        <v>0</v>
      </c>
      <c r="G194" s="25"/>
      <c r="H194" s="25">
        <f t="shared" si="5"/>
        <v>0</v>
      </c>
    </row>
    <row r="195" spans="2:8" x14ac:dyDescent="0.4">
      <c r="B195" s="23"/>
      <c r="C195" s="23"/>
      <c r="D195" s="24" t="s">
        <v>188</v>
      </c>
      <c r="E195" s="25"/>
      <c r="F195" s="25">
        <f t="shared" si="4"/>
        <v>0</v>
      </c>
      <c r="G195" s="25"/>
      <c r="H195" s="25">
        <f t="shared" si="5"/>
        <v>0</v>
      </c>
    </row>
    <row r="196" spans="2:8" x14ac:dyDescent="0.4">
      <c r="B196" s="23"/>
      <c r="C196" s="23"/>
      <c r="D196" s="24" t="s">
        <v>189</v>
      </c>
      <c r="E196" s="25"/>
      <c r="F196" s="25">
        <f t="shared" si="4"/>
        <v>0</v>
      </c>
      <c r="G196" s="25"/>
      <c r="H196" s="25">
        <f t="shared" si="5"/>
        <v>0</v>
      </c>
    </row>
    <row r="197" spans="2:8" x14ac:dyDescent="0.4">
      <c r="B197" s="23"/>
      <c r="C197" s="23"/>
      <c r="D197" s="24" t="s">
        <v>190</v>
      </c>
      <c r="E197" s="25"/>
      <c r="F197" s="25">
        <f t="shared" si="4"/>
        <v>0</v>
      </c>
      <c r="G197" s="25"/>
      <c r="H197" s="25">
        <f t="shared" si="5"/>
        <v>0</v>
      </c>
    </row>
    <row r="198" spans="2:8" x14ac:dyDescent="0.4">
      <c r="B198" s="23"/>
      <c r="C198" s="23"/>
      <c r="D198" s="24" t="s">
        <v>191</v>
      </c>
      <c r="E198" s="25"/>
      <c r="F198" s="25">
        <f t="shared" si="4"/>
        <v>0</v>
      </c>
      <c r="G198" s="25"/>
      <c r="H198" s="25">
        <f t="shared" si="5"/>
        <v>0</v>
      </c>
    </row>
    <row r="199" spans="2:8" x14ac:dyDescent="0.4">
      <c r="B199" s="23"/>
      <c r="C199" s="23"/>
      <c r="D199" s="24" t="s">
        <v>192</v>
      </c>
      <c r="E199" s="25"/>
      <c r="F199" s="25">
        <f t="shared" si="4"/>
        <v>0</v>
      </c>
      <c r="G199" s="25"/>
      <c r="H199" s="25">
        <f t="shared" si="5"/>
        <v>0</v>
      </c>
    </row>
    <row r="200" spans="2:8" x14ac:dyDescent="0.4">
      <c r="B200" s="23"/>
      <c r="C200" s="23"/>
      <c r="D200" s="24" t="s">
        <v>193</v>
      </c>
      <c r="E200" s="25"/>
      <c r="F200" s="25">
        <f t="shared" ref="F200:F255" si="6">+E200</f>
        <v>0</v>
      </c>
      <c r="G200" s="25"/>
      <c r="H200" s="25">
        <f t="shared" ref="H200:H254" si="7">F200-ABS(G200)</f>
        <v>0</v>
      </c>
    </row>
    <row r="201" spans="2:8" x14ac:dyDescent="0.4">
      <c r="B201" s="23"/>
      <c r="C201" s="23"/>
      <c r="D201" s="24" t="s">
        <v>194</v>
      </c>
      <c r="E201" s="25">
        <f>+E202+E203+E204+E205+E206+E207</f>
        <v>0</v>
      </c>
      <c r="F201" s="25">
        <f t="shared" si="6"/>
        <v>0</v>
      </c>
      <c r="G201" s="25">
        <f>+G202+G203+G204+G205+G206+G207</f>
        <v>0</v>
      </c>
      <c r="H201" s="25">
        <f t="shared" si="7"/>
        <v>0</v>
      </c>
    </row>
    <row r="202" spans="2:8" x14ac:dyDescent="0.4">
      <c r="B202" s="23"/>
      <c r="C202" s="23"/>
      <c r="D202" s="24" t="s">
        <v>195</v>
      </c>
      <c r="E202" s="25"/>
      <c r="F202" s="25">
        <f t="shared" si="6"/>
        <v>0</v>
      </c>
      <c r="G202" s="25"/>
      <c r="H202" s="25">
        <f t="shared" si="7"/>
        <v>0</v>
      </c>
    </row>
    <row r="203" spans="2:8" x14ac:dyDescent="0.4">
      <c r="B203" s="23"/>
      <c r="C203" s="23"/>
      <c r="D203" s="24" t="s">
        <v>196</v>
      </c>
      <c r="E203" s="25"/>
      <c r="F203" s="25">
        <f t="shared" si="6"/>
        <v>0</v>
      </c>
      <c r="G203" s="25"/>
      <c r="H203" s="25">
        <f t="shared" si="7"/>
        <v>0</v>
      </c>
    </row>
    <row r="204" spans="2:8" x14ac:dyDescent="0.4">
      <c r="B204" s="23"/>
      <c r="C204" s="23"/>
      <c r="D204" s="24" t="s">
        <v>197</v>
      </c>
      <c r="E204" s="25"/>
      <c r="F204" s="25">
        <f t="shared" si="6"/>
        <v>0</v>
      </c>
      <c r="G204" s="25"/>
      <c r="H204" s="25">
        <f t="shared" si="7"/>
        <v>0</v>
      </c>
    </row>
    <row r="205" spans="2:8" x14ac:dyDescent="0.4">
      <c r="B205" s="23"/>
      <c r="C205" s="23"/>
      <c r="D205" s="24" t="s">
        <v>198</v>
      </c>
      <c r="E205" s="25"/>
      <c r="F205" s="25">
        <f t="shared" si="6"/>
        <v>0</v>
      </c>
      <c r="G205" s="25"/>
      <c r="H205" s="25">
        <f t="shared" si="7"/>
        <v>0</v>
      </c>
    </row>
    <row r="206" spans="2:8" x14ac:dyDescent="0.4">
      <c r="B206" s="23"/>
      <c r="C206" s="23"/>
      <c r="D206" s="24" t="s">
        <v>199</v>
      </c>
      <c r="E206" s="25"/>
      <c r="F206" s="25">
        <f t="shared" si="6"/>
        <v>0</v>
      </c>
      <c r="G206" s="25"/>
      <c r="H206" s="25">
        <f t="shared" si="7"/>
        <v>0</v>
      </c>
    </row>
    <row r="207" spans="2:8" x14ac:dyDescent="0.4">
      <c r="B207" s="23"/>
      <c r="C207" s="23"/>
      <c r="D207" s="24" t="s">
        <v>200</v>
      </c>
      <c r="E207" s="25"/>
      <c r="F207" s="25">
        <f t="shared" si="6"/>
        <v>0</v>
      </c>
      <c r="G207" s="25"/>
      <c r="H207" s="25">
        <f t="shared" si="7"/>
        <v>0</v>
      </c>
    </row>
    <row r="208" spans="2:8" x14ac:dyDescent="0.4">
      <c r="B208" s="23"/>
      <c r="C208" s="23"/>
      <c r="D208" s="24" t="s">
        <v>201</v>
      </c>
      <c r="E208" s="25"/>
      <c r="F208" s="25">
        <f t="shared" si="6"/>
        <v>0</v>
      </c>
      <c r="G208" s="25"/>
      <c r="H208" s="25">
        <f t="shared" si="7"/>
        <v>0</v>
      </c>
    </row>
    <row r="209" spans="2:8" x14ac:dyDescent="0.4">
      <c r="B209" s="23"/>
      <c r="C209" s="23"/>
      <c r="D209" s="24" t="s">
        <v>202</v>
      </c>
      <c r="E209" s="25"/>
      <c r="F209" s="25">
        <f t="shared" si="6"/>
        <v>0</v>
      </c>
      <c r="G209" s="25"/>
      <c r="H209" s="25">
        <f t="shared" si="7"/>
        <v>0</v>
      </c>
    </row>
    <row r="210" spans="2:8" x14ac:dyDescent="0.4">
      <c r="B210" s="23"/>
      <c r="C210" s="23"/>
      <c r="D210" s="24" t="s">
        <v>203</v>
      </c>
      <c r="E210" s="25"/>
      <c r="F210" s="25">
        <f t="shared" si="6"/>
        <v>0</v>
      </c>
      <c r="G210" s="25"/>
      <c r="H210" s="25">
        <f t="shared" si="7"/>
        <v>0</v>
      </c>
    </row>
    <row r="211" spans="2:8" x14ac:dyDescent="0.4">
      <c r="B211" s="23"/>
      <c r="C211" s="23"/>
      <c r="D211" s="24" t="s">
        <v>204</v>
      </c>
      <c r="E211" s="25"/>
      <c r="F211" s="25">
        <f t="shared" si="6"/>
        <v>0</v>
      </c>
      <c r="G211" s="25"/>
      <c r="H211" s="25">
        <f t="shared" si="7"/>
        <v>0</v>
      </c>
    </row>
    <row r="212" spans="2:8" x14ac:dyDescent="0.4">
      <c r="B212" s="23"/>
      <c r="C212" s="23"/>
      <c r="D212" s="24" t="s">
        <v>205</v>
      </c>
      <c r="E212" s="25"/>
      <c r="F212" s="25">
        <f t="shared" si="6"/>
        <v>0</v>
      </c>
      <c r="G212" s="25"/>
      <c r="H212" s="25">
        <f t="shared" si="7"/>
        <v>0</v>
      </c>
    </row>
    <row r="213" spans="2:8" x14ac:dyDescent="0.4">
      <c r="B213" s="23"/>
      <c r="C213" s="23"/>
      <c r="D213" s="24" t="s">
        <v>206</v>
      </c>
      <c r="E213" s="25"/>
      <c r="F213" s="25">
        <f t="shared" si="6"/>
        <v>0</v>
      </c>
      <c r="G213" s="25"/>
      <c r="H213" s="25">
        <f t="shared" si="7"/>
        <v>0</v>
      </c>
    </row>
    <row r="214" spans="2:8" x14ac:dyDescent="0.4">
      <c r="B214" s="23"/>
      <c r="C214" s="23"/>
      <c r="D214" s="24" t="s">
        <v>207</v>
      </c>
      <c r="E214" s="25"/>
      <c r="F214" s="25">
        <f t="shared" si="6"/>
        <v>0</v>
      </c>
      <c r="G214" s="25"/>
      <c r="H214" s="25">
        <f t="shared" si="7"/>
        <v>0</v>
      </c>
    </row>
    <row r="215" spans="2:8" x14ac:dyDescent="0.4">
      <c r="B215" s="23"/>
      <c r="C215" s="23"/>
      <c r="D215" s="24" t="s">
        <v>208</v>
      </c>
      <c r="E215" s="25"/>
      <c r="F215" s="25">
        <f t="shared" si="6"/>
        <v>0</v>
      </c>
      <c r="G215" s="25"/>
      <c r="H215" s="25">
        <f t="shared" si="7"/>
        <v>0</v>
      </c>
    </row>
    <row r="216" spans="2:8" x14ac:dyDescent="0.4">
      <c r="B216" s="23"/>
      <c r="C216" s="23"/>
      <c r="D216" s="24" t="s">
        <v>209</v>
      </c>
      <c r="E216" s="25"/>
      <c r="F216" s="25">
        <f t="shared" si="6"/>
        <v>0</v>
      </c>
      <c r="G216" s="25"/>
      <c r="H216" s="25">
        <f t="shared" si="7"/>
        <v>0</v>
      </c>
    </row>
    <row r="217" spans="2:8" x14ac:dyDescent="0.4">
      <c r="B217" s="23"/>
      <c r="C217" s="23"/>
      <c r="D217" s="24" t="s">
        <v>210</v>
      </c>
      <c r="E217" s="25">
        <f>+E218+E219+E220</f>
        <v>0</v>
      </c>
      <c r="F217" s="25">
        <f t="shared" si="6"/>
        <v>0</v>
      </c>
      <c r="G217" s="25">
        <f>+G218+G219+G220</f>
        <v>0</v>
      </c>
      <c r="H217" s="25">
        <f t="shared" si="7"/>
        <v>0</v>
      </c>
    </row>
    <row r="218" spans="2:8" x14ac:dyDescent="0.4">
      <c r="B218" s="23"/>
      <c r="C218" s="23"/>
      <c r="D218" s="24" t="s">
        <v>211</v>
      </c>
      <c r="E218" s="25"/>
      <c r="F218" s="25">
        <f t="shared" si="6"/>
        <v>0</v>
      </c>
      <c r="G218" s="25"/>
      <c r="H218" s="25">
        <f t="shared" si="7"/>
        <v>0</v>
      </c>
    </row>
    <row r="219" spans="2:8" x14ac:dyDescent="0.4">
      <c r="B219" s="23"/>
      <c r="C219" s="23"/>
      <c r="D219" s="24" t="s">
        <v>212</v>
      </c>
      <c r="E219" s="25"/>
      <c r="F219" s="25">
        <f t="shared" si="6"/>
        <v>0</v>
      </c>
      <c r="G219" s="25"/>
      <c r="H219" s="25">
        <f t="shared" si="7"/>
        <v>0</v>
      </c>
    </row>
    <row r="220" spans="2:8" x14ac:dyDescent="0.4">
      <c r="B220" s="23"/>
      <c r="C220" s="23"/>
      <c r="D220" s="24" t="s">
        <v>73</v>
      </c>
      <c r="E220" s="25"/>
      <c r="F220" s="25">
        <f t="shared" si="6"/>
        <v>0</v>
      </c>
      <c r="G220" s="25"/>
      <c r="H220" s="25">
        <f t="shared" si="7"/>
        <v>0</v>
      </c>
    </row>
    <row r="221" spans="2:8" x14ac:dyDescent="0.4">
      <c r="B221" s="23"/>
      <c r="C221" s="26"/>
      <c r="D221" s="27" t="s">
        <v>213</v>
      </c>
      <c r="E221" s="28">
        <f>+E194+E195+E196+E197+E198+E199+E200+E201+E208+E209+E210+E211+E212+E213+E214+E215+E216+E217</f>
        <v>0</v>
      </c>
      <c r="F221" s="28">
        <f t="shared" si="6"/>
        <v>0</v>
      </c>
      <c r="G221" s="28">
        <f>+G194+G195+G196+G197+G198+G199+G200+G201+G208+G209+G210+G211+G212+G213+G214+G215+G216+G217</f>
        <v>0</v>
      </c>
      <c r="H221" s="28">
        <f t="shared" si="7"/>
        <v>0</v>
      </c>
    </row>
    <row r="222" spans="2:8" x14ac:dyDescent="0.4">
      <c r="B222" s="23"/>
      <c r="C222" s="20" t="s">
        <v>76</v>
      </c>
      <c r="D222" s="24" t="s">
        <v>214</v>
      </c>
      <c r="E222" s="25"/>
      <c r="F222" s="25">
        <f t="shared" si="6"/>
        <v>0</v>
      </c>
      <c r="G222" s="25"/>
      <c r="H222" s="25">
        <f t="shared" si="7"/>
        <v>0</v>
      </c>
    </row>
    <row r="223" spans="2:8" x14ac:dyDescent="0.4">
      <c r="B223" s="23"/>
      <c r="C223" s="23"/>
      <c r="D223" s="24" t="s">
        <v>215</v>
      </c>
      <c r="E223" s="25"/>
      <c r="F223" s="25">
        <f t="shared" si="6"/>
        <v>0</v>
      </c>
      <c r="G223" s="25"/>
      <c r="H223" s="25">
        <f t="shared" si="7"/>
        <v>0</v>
      </c>
    </row>
    <row r="224" spans="2:8" x14ac:dyDescent="0.4">
      <c r="B224" s="23"/>
      <c r="C224" s="23"/>
      <c r="D224" s="24" t="s">
        <v>216</v>
      </c>
      <c r="E224" s="25"/>
      <c r="F224" s="25">
        <f t="shared" si="6"/>
        <v>0</v>
      </c>
      <c r="G224" s="25"/>
      <c r="H224" s="25">
        <f t="shared" si="7"/>
        <v>0</v>
      </c>
    </row>
    <row r="225" spans="2:8" x14ac:dyDescent="0.4">
      <c r="B225" s="23"/>
      <c r="C225" s="23"/>
      <c r="D225" s="24" t="s">
        <v>217</v>
      </c>
      <c r="E225" s="25">
        <f>+E226</f>
        <v>0</v>
      </c>
      <c r="F225" s="25">
        <f t="shared" si="6"/>
        <v>0</v>
      </c>
      <c r="G225" s="25">
        <f>+G226</f>
        <v>0</v>
      </c>
      <c r="H225" s="25">
        <f t="shared" si="7"/>
        <v>0</v>
      </c>
    </row>
    <row r="226" spans="2:8" x14ac:dyDescent="0.4">
      <c r="B226" s="23"/>
      <c r="C226" s="23"/>
      <c r="D226" s="24" t="s">
        <v>218</v>
      </c>
      <c r="E226" s="25"/>
      <c r="F226" s="25">
        <f t="shared" si="6"/>
        <v>0</v>
      </c>
      <c r="G226" s="25"/>
      <c r="H226" s="25">
        <f t="shared" si="7"/>
        <v>0</v>
      </c>
    </row>
    <row r="227" spans="2:8" x14ac:dyDescent="0.4">
      <c r="B227" s="23"/>
      <c r="C227" s="23"/>
      <c r="D227" s="24" t="s">
        <v>219</v>
      </c>
      <c r="E227" s="25"/>
      <c r="F227" s="25">
        <f t="shared" si="6"/>
        <v>0</v>
      </c>
      <c r="G227" s="25"/>
      <c r="H227" s="25">
        <f t="shared" si="7"/>
        <v>0</v>
      </c>
    </row>
    <row r="228" spans="2:8" x14ac:dyDescent="0.4">
      <c r="B228" s="23"/>
      <c r="C228" s="23"/>
      <c r="D228" s="24" t="s">
        <v>220</v>
      </c>
      <c r="E228" s="25"/>
      <c r="F228" s="25">
        <f t="shared" si="6"/>
        <v>0</v>
      </c>
      <c r="G228" s="25"/>
      <c r="H228" s="25">
        <f t="shared" si="7"/>
        <v>0</v>
      </c>
    </row>
    <row r="229" spans="2:8" x14ac:dyDescent="0.4">
      <c r="B229" s="23"/>
      <c r="C229" s="23"/>
      <c r="D229" s="24" t="s">
        <v>221</v>
      </c>
      <c r="E229" s="25">
        <f>+E230+E231+E232+E233+E234+E235</f>
        <v>0</v>
      </c>
      <c r="F229" s="25">
        <f t="shared" si="6"/>
        <v>0</v>
      </c>
      <c r="G229" s="25">
        <f>+G230+G231+G232+G233+G234+G235</f>
        <v>0</v>
      </c>
      <c r="H229" s="25">
        <f t="shared" si="7"/>
        <v>0</v>
      </c>
    </row>
    <row r="230" spans="2:8" x14ac:dyDescent="0.4">
      <c r="B230" s="23"/>
      <c r="C230" s="23"/>
      <c r="D230" s="24" t="s">
        <v>222</v>
      </c>
      <c r="E230" s="25"/>
      <c r="F230" s="25">
        <f t="shared" si="6"/>
        <v>0</v>
      </c>
      <c r="G230" s="25"/>
      <c r="H230" s="25">
        <f t="shared" si="7"/>
        <v>0</v>
      </c>
    </row>
    <row r="231" spans="2:8" x14ac:dyDescent="0.4">
      <c r="B231" s="23"/>
      <c r="C231" s="23"/>
      <c r="D231" s="24" t="s">
        <v>223</v>
      </c>
      <c r="E231" s="25"/>
      <c r="F231" s="25">
        <f t="shared" si="6"/>
        <v>0</v>
      </c>
      <c r="G231" s="25"/>
      <c r="H231" s="25">
        <f t="shared" si="7"/>
        <v>0</v>
      </c>
    </row>
    <row r="232" spans="2:8" x14ac:dyDescent="0.4">
      <c r="B232" s="23"/>
      <c r="C232" s="23"/>
      <c r="D232" s="24" t="s">
        <v>224</v>
      </c>
      <c r="E232" s="25"/>
      <c r="F232" s="25">
        <f t="shared" si="6"/>
        <v>0</v>
      </c>
      <c r="G232" s="25"/>
      <c r="H232" s="25">
        <f t="shared" si="7"/>
        <v>0</v>
      </c>
    </row>
    <row r="233" spans="2:8" x14ac:dyDescent="0.4">
      <c r="B233" s="23"/>
      <c r="C233" s="23"/>
      <c r="D233" s="24" t="s">
        <v>225</v>
      </c>
      <c r="E233" s="25"/>
      <c r="F233" s="25">
        <f t="shared" si="6"/>
        <v>0</v>
      </c>
      <c r="G233" s="25"/>
      <c r="H233" s="25">
        <f t="shared" si="7"/>
        <v>0</v>
      </c>
    </row>
    <row r="234" spans="2:8" x14ac:dyDescent="0.4">
      <c r="B234" s="23"/>
      <c r="C234" s="23"/>
      <c r="D234" s="24" t="s">
        <v>226</v>
      </c>
      <c r="E234" s="25"/>
      <c r="F234" s="25">
        <f t="shared" si="6"/>
        <v>0</v>
      </c>
      <c r="G234" s="25"/>
      <c r="H234" s="25">
        <f t="shared" si="7"/>
        <v>0</v>
      </c>
    </row>
    <row r="235" spans="2:8" x14ac:dyDescent="0.4">
      <c r="B235" s="23"/>
      <c r="C235" s="23"/>
      <c r="D235" s="24" t="s">
        <v>227</v>
      </c>
      <c r="E235" s="25"/>
      <c r="F235" s="25">
        <f t="shared" si="6"/>
        <v>0</v>
      </c>
      <c r="G235" s="25"/>
      <c r="H235" s="25">
        <f t="shared" si="7"/>
        <v>0</v>
      </c>
    </row>
    <row r="236" spans="2:8" x14ac:dyDescent="0.4">
      <c r="B236" s="23"/>
      <c r="C236" s="23"/>
      <c r="D236" s="24" t="s">
        <v>228</v>
      </c>
      <c r="E236" s="25"/>
      <c r="F236" s="25">
        <f t="shared" si="6"/>
        <v>0</v>
      </c>
      <c r="G236" s="25"/>
      <c r="H236" s="25">
        <f t="shared" si="7"/>
        <v>0</v>
      </c>
    </row>
    <row r="237" spans="2:8" x14ac:dyDescent="0.4">
      <c r="B237" s="23"/>
      <c r="C237" s="23"/>
      <c r="D237" s="24" t="s">
        <v>229</v>
      </c>
      <c r="E237" s="25"/>
      <c r="F237" s="25">
        <f t="shared" si="6"/>
        <v>0</v>
      </c>
      <c r="G237" s="25"/>
      <c r="H237" s="25">
        <f t="shared" si="7"/>
        <v>0</v>
      </c>
    </row>
    <row r="238" spans="2:8" x14ac:dyDescent="0.4">
      <c r="B238" s="23"/>
      <c r="C238" s="23"/>
      <c r="D238" s="24" t="s">
        <v>230</v>
      </c>
      <c r="E238" s="25"/>
      <c r="F238" s="25">
        <f t="shared" si="6"/>
        <v>0</v>
      </c>
      <c r="G238" s="25"/>
      <c r="H238" s="25">
        <f t="shared" si="7"/>
        <v>0</v>
      </c>
    </row>
    <row r="239" spans="2:8" x14ac:dyDescent="0.4">
      <c r="B239" s="23"/>
      <c r="C239" s="23"/>
      <c r="D239" s="24" t="s">
        <v>231</v>
      </c>
      <c r="E239" s="25"/>
      <c r="F239" s="25">
        <f t="shared" si="6"/>
        <v>0</v>
      </c>
      <c r="G239" s="25"/>
      <c r="H239" s="25">
        <f t="shared" si="7"/>
        <v>0</v>
      </c>
    </row>
    <row r="240" spans="2:8" x14ac:dyDescent="0.4">
      <c r="B240" s="23"/>
      <c r="C240" s="23"/>
      <c r="D240" s="33" t="s">
        <v>232</v>
      </c>
      <c r="E240" s="34"/>
      <c r="F240" s="34">
        <f t="shared" si="6"/>
        <v>0</v>
      </c>
      <c r="G240" s="34"/>
      <c r="H240" s="34">
        <f t="shared" si="7"/>
        <v>0</v>
      </c>
    </row>
    <row r="241" spans="2:8" x14ac:dyDescent="0.4">
      <c r="B241" s="23"/>
      <c r="C241" s="23"/>
      <c r="D241" s="33" t="s">
        <v>233</v>
      </c>
      <c r="E241" s="34"/>
      <c r="F241" s="34">
        <f t="shared" si="6"/>
        <v>0</v>
      </c>
      <c r="G241" s="34"/>
      <c r="H241" s="34">
        <f t="shared" si="7"/>
        <v>0</v>
      </c>
    </row>
    <row r="242" spans="2:8" x14ac:dyDescent="0.4">
      <c r="B242" s="23"/>
      <c r="C242" s="23"/>
      <c r="D242" s="33" t="s">
        <v>234</v>
      </c>
      <c r="E242" s="34">
        <v>700000</v>
      </c>
      <c r="F242" s="34">
        <f t="shared" si="6"/>
        <v>700000</v>
      </c>
      <c r="G242" s="34"/>
      <c r="H242" s="34">
        <f t="shared" si="7"/>
        <v>700000</v>
      </c>
    </row>
    <row r="243" spans="2:8" x14ac:dyDescent="0.4">
      <c r="B243" s="23"/>
      <c r="C243" s="23"/>
      <c r="D243" s="33" t="s">
        <v>235</v>
      </c>
      <c r="E243" s="34"/>
      <c r="F243" s="34">
        <f t="shared" si="6"/>
        <v>0</v>
      </c>
      <c r="G243" s="34"/>
      <c r="H243" s="34">
        <f t="shared" si="7"/>
        <v>0</v>
      </c>
    </row>
    <row r="244" spans="2:8" x14ac:dyDescent="0.4">
      <c r="B244" s="23"/>
      <c r="C244" s="23"/>
      <c r="D244" s="35" t="s">
        <v>236</v>
      </c>
      <c r="E244" s="34"/>
      <c r="F244" s="34">
        <f t="shared" si="6"/>
        <v>0</v>
      </c>
      <c r="G244" s="34"/>
      <c r="H244" s="34">
        <f t="shared" si="7"/>
        <v>0</v>
      </c>
    </row>
    <row r="245" spans="2:8" x14ac:dyDescent="0.4">
      <c r="B245" s="23"/>
      <c r="C245" s="23"/>
      <c r="D245" s="33" t="s">
        <v>237</v>
      </c>
      <c r="E245" s="34">
        <f>+E246+E247+E248+E249+E250</f>
        <v>0</v>
      </c>
      <c r="F245" s="34">
        <f t="shared" si="6"/>
        <v>0</v>
      </c>
      <c r="G245" s="34">
        <f>+G246+G247+G248+G249+G250</f>
        <v>0</v>
      </c>
      <c r="H245" s="34">
        <f t="shared" si="7"/>
        <v>0</v>
      </c>
    </row>
    <row r="246" spans="2:8" x14ac:dyDescent="0.4">
      <c r="B246" s="23"/>
      <c r="C246" s="23"/>
      <c r="D246" s="33" t="s">
        <v>238</v>
      </c>
      <c r="E246" s="34"/>
      <c r="F246" s="34">
        <f t="shared" si="6"/>
        <v>0</v>
      </c>
      <c r="G246" s="34"/>
      <c r="H246" s="34">
        <f t="shared" si="7"/>
        <v>0</v>
      </c>
    </row>
    <row r="247" spans="2:8" x14ac:dyDescent="0.4">
      <c r="B247" s="23"/>
      <c r="C247" s="23"/>
      <c r="D247" s="33" t="s">
        <v>212</v>
      </c>
      <c r="E247" s="34"/>
      <c r="F247" s="34">
        <f t="shared" si="6"/>
        <v>0</v>
      </c>
      <c r="G247" s="34"/>
      <c r="H247" s="34">
        <f t="shared" si="7"/>
        <v>0</v>
      </c>
    </row>
    <row r="248" spans="2:8" x14ac:dyDescent="0.4">
      <c r="B248" s="23"/>
      <c r="C248" s="23"/>
      <c r="D248" s="33" t="s">
        <v>239</v>
      </c>
      <c r="E248" s="34"/>
      <c r="F248" s="34">
        <f t="shared" si="6"/>
        <v>0</v>
      </c>
      <c r="G248" s="34"/>
      <c r="H248" s="34">
        <f t="shared" si="7"/>
        <v>0</v>
      </c>
    </row>
    <row r="249" spans="2:8" x14ac:dyDescent="0.4">
      <c r="B249" s="23"/>
      <c r="C249" s="23"/>
      <c r="D249" s="33" t="s">
        <v>240</v>
      </c>
      <c r="E249" s="34"/>
      <c r="F249" s="34">
        <f t="shared" si="6"/>
        <v>0</v>
      </c>
      <c r="G249" s="34"/>
      <c r="H249" s="34">
        <f t="shared" si="7"/>
        <v>0</v>
      </c>
    </row>
    <row r="250" spans="2:8" x14ac:dyDescent="0.4">
      <c r="B250" s="23"/>
      <c r="C250" s="23"/>
      <c r="D250" s="33" t="s">
        <v>145</v>
      </c>
      <c r="E250" s="34"/>
      <c r="F250" s="34">
        <f t="shared" si="6"/>
        <v>0</v>
      </c>
      <c r="G250" s="34"/>
      <c r="H250" s="34">
        <f t="shared" si="7"/>
        <v>0</v>
      </c>
    </row>
    <row r="251" spans="2:8" x14ac:dyDescent="0.4">
      <c r="B251" s="23"/>
      <c r="C251" s="26"/>
      <c r="D251" s="36" t="s">
        <v>241</v>
      </c>
      <c r="E251" s="37">
        <f>+E222+E223+E224+E225+E227+E228+E229+E236+E237+E238+E239+E240+E241+E242+E243+E244+E245</f>
        <v>700000</v>
      </c>
      <c r="F251" s="37">
        <f t="shared" si="6"/>
        <v>700000</v>
      </c>
      <c r="G251" s="37">
        <f>+G222+G223+G224+G225+G227+G228+G229+G236+G237+G238+G239+G240+G241+G242+G243+G244+G245</f>
        <v>0</v>
      </c>
      <c r="H251" s="37">
        <f t="shared" si="7"/>
        <v>700000</v>
      </c>
    </row>
    <row r="252" spans="2:8" x14ac:dyDescent="0.4">
      <c r="B252" s="26"/>
      <c r="C252" s="32" t="s">
        <v>242</v>
      </c>
      <c r="D252" s="30"/>
      <c r="E252" s="31">
        <f xml:space="preserve"> +E221 - E251</f>
        <v>-700000</v>
      </c>
      <c r="F252" s="31">
        <f t="shared" si="6"/>
        <v>-700000</v>
      </c>
      <c r="G252" s="31">
        <f xml:space="preserve"> +G221 - G251</f>
        <v>0</v>
      </c>
      <c r="H252" s="31">
        <f>H221-H251</f>
        <v>-700000</v>
      </c>
    </row>
    <row r="253" spans="2:8" x14ac:dyDescent="0.4">
      <c r="B253" s="32" t="s">
        <v>243</v>
      </c>
      <c r="C253" s="29"/>
      <c r="D253" s="30"/>
      <c r="E253" s="31">
        <f xml:space="preserve"> +E159 +E193 +E252</f>
        <v>-155251</v>
      </c>
      <c r="F253" s="31">
        <f t="shared" si="6"/>
        <v>-155251</v>
      </c>
      <c r="G253" s="31">
        <f xml:space="preserve"> +G159 +G193 +G252</f>
        <v>0</v>
      </c>
      <c r="H253" s="31">
        <f>H159+H193+H252</f>
        <v>-155251</v>
      </c>
    </row>
    <row r="254" spans="2:8" x14ac:dyDescent="0.4">
      <c r="B254" s="32" t="s">
        <v>244</v>
      </c>
      <c r="C254" s="29"/>
      <c r="D254" s="30"/>
      <c r="E254" s="31">
        <v>144465</v>
      </c>
      <c r="F254" s="31">
        <f t="shared" si="6"/>
        <v>144465</v>
      </c>
      <c r="G254" s="31"/>
      <c r="H254" s="31">
        <f t="shared" si="7"/>
        <v>144465</v>
      </c>
    </row>
    <row r="255" spans="2:8" x14ac:dyDescent="0.4">
      <c r="B255" s="32" t="s">
        <v>245</v>
      </c>
      <c r="C255" s="29"/>
      <c r="D255" s="30"/>
      <c r="E255" s="31">
        <f xml:space="preserve"> +E253 +E254</f>
        <v>-10786</v>
      </c>
      <c r="F255" s="31">
        <f t="shared" si="6"/>
        <v>-10786</v>
      </c>
      <c r="G255" s="31">
        <f xml:space="preserve"> +G253 +G254</f>
        <v>0</v>
      </c>
      <c r="H255" s="31">
        <f>H253+H254</f>
        <v>-10786</v>
      </c>
    </row>
  </sheetData>
  <mergeCells count="15">
    <mergeCell ref="B194:B252"/>
    <mergeCell ref="C194:C221"/>
    <mergeCell ref="C222:C251"/>
    <mergeCell ref="B7:B159"/>
    <mergeCell ref="C7:C78"/>
    <mergeCell ref="C79:C158"/>
    <mergeCell ref="B160:B193"/>
    <mergeCell ref="C160:C175"/>
    <mergeCell ref="C176:C192"/>
    <mergeCell ref="B2:H2"/>
    <mergeCell ref="B3:H3"/>
    <mergeCell ref="B5:D6"/>
    <mergeCell ref="F5:F6"/>
    <mergeCell ref="G5:G6"/>
    <mergeCell ref="H5:H6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高齢者総合ケアセンター　蓬莱</vt:lpstr>
      <vt:lpstr>高齢者総合ケアセンター　ケアプラザ美馬</vt:lpstr>
      <vt:lpstr>ケアハウス　シャングリラ蓬寿</vt:lpstr>
      <vt:lpstr>高齢者ケアセンター　ケアプラザ相模原</vt:lpstr>
      <vt:lpstr>ケアプラザたま</vt:lpstr>
      <vt:lpstr>ケアプラザたま　アネックス</vt:lpstr>
      <vt:lpstr>ケアハウス　シャングリラとも</vt:lpstr>
      <vt:lpstr>市場高齢者協同生活施設</vt:lpstr>
      <vt:lpstr>'ケアハウス　シャングリラとも'!Print_Titles</vt:lpstr>
      <vt:lpstr>'ケアハウス　シャングリラ蓬寿'!Print_Titles</vt:lpstr>
      <vt:lpstr>ケアプラザたま!Print_Titles</vt:lpstr>
      <vt:lpstr>'ケアプラザたま　アネックス'!Print_Titles</vt:lpstr>
      <vt:lpstr>'高齢者ケアセンター　ケアプラザ相模原'!Print_Titles</vt:lpstr>
      <vt:lpstr>'高齢者総合ケアセンター　ケアプラザ美馬'!Print_Titles</vt:lpstr>
      <vt:lpstr>'高齢者総合ケアセンター　蓬莱'!Print_Titles</vt:lpstr>
      <vt:lpstr>市場高齢者協同生活施設!Print_Titles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阿波 会計01</dc:creator>
  <cp:lastModifiedBy>阿波 会計01</cp:lastModifiedBy>
  <dcterms:created xsi:type="dcterms:W3CDTF">2024-06-19T06:08:43Z</dcterms:created>
  <dcterms:modified xsi:type="dcterms:W3CDTF">2024-06-19T06:08:48Z</dcterms:modified>
</cp:coreProperties>
</file>