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aikei0101\Desktop\公開用財務諸表\"/>
    </mc:Choice>
  </mc:AlternateContent>
  <xr:revisionPtr revIDLastSave="0" documentId="8_{3E92C926-D09A-4F54-97E0-CBA0FFA2F681}" xr6:coauthVersionLast="47" xr6:coauthVersionMax="47" xr10:uidLastSave="{00000000-0000-0000-0000-000000000000}"/>
  <bookViews>
    <workbookView xWindow="-120" yWindow="-120" windowWidth="29040" windowHeight="15840" activeTab="7" xr2:uid="{1E9A015A-A9BA-4817-9BB5-B6ECABE2FB74}"/>
  </bookViews>
  <sheets>
    <sheet name="高齢者総合ケアセンター　蓬莱" sheetId="1" r:id="rId1"/>
    <sheet name="高齢者総合ケアセンター　ケアプラザ美馬" sheetId="2" r:id="rId2"/>
    <sheet name="ケアハウス　シャングリラ蓬寿" sheetId="3" r:id="rId3"/>
    <sheet name="高齢者ケアセンター　ケアプラザ相模原" sheetId="4" r:id="rId4"/>
    <sheet name="ケアプラザたま" sheetId="5" r:id="rId5"/>
    <sheet name="ケアプラザたま　アネックス" sheetId="6" r:id="rId6"/>
    <sheet name="ケアハウス　シャングリラとも" sheetId="7" r:id="rId7"/>
    <sheet name="市場高齢者協同生活施設" sheetId="8" r:id="rId8"/>
  </sheets>
  <definedNames>
    <definedName name="_xlnm.Print_Titles" localSheetId="6">'ケアハウス　シャングリラとも'!$1:$4</definedName>
    <definedName name="_xlnm.Print_Titles" localSheetId="2">'ケアハウス　シャングリラ蓬寿'!$1:$4</definedName>
    <definedName name="_xlnm.Print_Titles" localSheetId="4">ケアプラザたま!$1:$4</definedName>
    <definedName name="_xlnm.Print_Titles" localSheetId="5">'ケアプラザたま　アネックス'!$1:$4</definedName>
    <definedName name="_xlnm.Print_Titles" localSheetId="3">'高齢者ケアセンター　ケアプラザ相模原'!$1:$4</definedName>
    <definedName name="_xlnm.Print_Titles" localSheetId="1">'高齢者総合ケアセンター　ケアプラザ美馬'!$1:$4</definedName>
    <definedName name="_xlnm.Print_Titles" localSheetId="0">'高齢者総合ケアセンター　蓬莱'!$1:$4</definedName>
    <definedName name="_xlnm.Print_Titles" localSheetId="7">市場高齢者協同生活施設!$1:$4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3" i="8" l="1"/>
  <c r="E63" i="8"/>
  <c r="E62" i="8"/>
  <c r="E61" i="8"/>
  <c r="E60" i="8"/>
  <c r="E59" i="8"/>
  <c r="E58" i="8"/>
  <c r="E57" i="8"/>
  <c r="E56" i="8"/>
  <c r="E55" i="8"/>
  <c r="E54" i="8"/>
  <c r="E53" i="8"/>
  <c r="E52" i="8"/>
  <c r="I51" i="8"/>
  <c r="E51" i="8"/>
  <c r="I50" i="8"/>
  <c r="E50" i="8"/>
  <c r="I49" i="8"/>
  <c r="E49" i="8"/>
  <c r="I48" i="8"/>
  <c r="E48" i="8"/>
  <c r="I47" i="8"/>
  <c r="E47" i="8"/>
  <c r="I46" i="8"/>
  <c r="E46" i="8"/>
  <c r="I45" i="8"/>
  <c r="E45" i="8"/>
  <c r="I44" i="8"/>
  <c r="E44" i="8"/>
  <c r="I43" i="8"/>
  <c r="E43" i="8"/>
  <c r="I42" i="8"/>
  <c r="E42" i="8"/>
  <c r="I41" i="8"/>
  <c r="H41" i="8"/>
  <c r="G41" i="8"/>
  <c r="E41" i="8"/>
  <c r="I40" i="8"/>
  <c r="E40" i="8"/>
  <c r="I39" i="8"/>
  <c r="E39" i="8"/>
  <c r="I38" i="8"/>
  <c r="E38" i="8"/>
  <c r="I37" i="8"/>
  <c r="E37" i="8"/>
  <c r="I36" i="8"/>
  <c r="H36" i="8"/>
  <c r="G36" i="8"/>
  <c r="G63" i="8" s="1"/>
  <c r="I63" i="8" s="1"/>
  <c r="E36" i="8"/>
  <c r="E35" i="8"/>
  <c r="E34" i="8"/>
  <c r="I33" i="8"/>
  <c r="E33" i="8"/>
  <c r="I32" i="8"/>
  <c r="E32" i="8"/>
  <c r="I31" i="8"/>
  <c r="E31" i="8"/>
  <c r="I30" i="8"/>
  <c r="E30" i="8"/>
  <c r="I29" i="8"/>
  <c r="E29" i="8"/>
  <c r="D29" i="8"/>
  <c r="C29" i="8"/>
  <c r="C22" i="8" s="1"/>
  <c r="I28" i="8"/>
  <c r="E28" i="8"/>
  <c r="I27" i="8"/>
  <c r="E27" i="8"/>
  <c r="I26" i="8"/>
  <c r="E26" i="8"/>
  <c r="I25" i="8"/>
  <c r="E25" i="8"/>
  <c r="I24" i="8"/>
  <c r="E24" i="8"/>
  <c r="I23" i="8"/>
  <c r="E23" i="8"/>
  <c r="D23" i="8"/>
  <c r="C23" i="8"/>
  <c r="H22" i="8"/>
  <c r="H34" i="8" s="1"/>
  <c r="H64" i="8" s="1"/>
  <c r="G22" i="8"/>
  <c r="I22" i="8" s="1"/>
  <c r="D22" i="8"/>
  <c r="I21" i="8"/>
  <c r="I20" i="8"/>
  <c r="I19" i="8"/>
  <c r="I18" i="8"/>
  <c r="E18" i="8"/>
  <c r="I17" i="8"/>
  <c r="E17" i="8"/>
  <c r="I16" i="8"/>
  <c r="E16" i="8"/>
  <c r="I15" i="8"/>
  <c r="E15" i="8"/>
  <c r="I14" i="8"/>
  <c r="E14" i="8"/>
  <c r="I13" i="8"/>
  <c r="E13" i="8"/>
  <c r="I12" i="8"/>
  <c r="E12" i="8"/>
  <c r="I11" i="8"/>
  <c r="E11" i="8"/>
  <c r="I10" i="8"/>
  <c r="E10" i="8"/>
  <c r="I9" i="8"/>
  <c r="E9" i="8"/>
  <c r="I8" i="8"/>
  <c r="E8" i="8"/>
  <c r="I7" i="8"/>
  <c r="H7" i="8"/>
  <c r="G7" i="8"/>
  <c r="G34" i="8" s="1"/>
  <c r="D7" i="8"/>
  <c r="E7" i="8" s="1"/>
  <c r="C7" i="8"/>
  <c r="G63" i="7"/>
  <c r="E63" i="7"/>
  <c r="E62" i="7"/>
  <c r="E61" i="7"/>
  <c r="E60" i="7"/>
  <c r="E59" i="7"/>
  <c r="E58" i="7"/>
  <c r="E57" i="7"/>
  <c r="E56" i="7"/>
  <c r="E55" i="7"/>
  <c r="E54" i="7"/>
  <c r="E53" i="7"/>
  <c r="E52" i="7"/>
  <c r="I51" i="7"/>
  <c r="E51" i="7"/>
  <c r="I50" i="7"/>
  <c r="E50" i="7"/>
  <c r="I49" i="7"/>
  <c r="E49" i="7"/>
  <c r="I48" i="7"/>
  <c r="E48" i="7"/>
  <c r="I47" i="7"/>
  <c r="E47" i="7"/>
  <c r="I46" i="7"/>
  <c r="E46" i="7"/>
  <c r="I45" i="7"/>
  <c r="E45" i="7"/>
  <c r="I44" i="7"/>
  <c r="E44" i="7"/>
  <c r="I43" i="7"/>
  <c r="E43" i="7"/>
  <c r="I42" i="7"/>
  <c r="E42" i="7"/>
  <c r="H41" i="7"/>
  <c r="G41" i="7"/>
  <c r="I41" i="7" s="1"/>
  <c r="E41" i="7"/>
  <c r="I40" i="7"/>
  <c r="E40" i="7"/>
  <c r="I39" i="7"/>
  <c r="E39" i="7"/>
  <c r="I38" i="7"/>
  <c r="E38" i="7"/>
  <c r="I37" i="7"/>
  <c r="E37" i="7"/>
  <c r="H36" i="7"/>
  <c r="H63" i="7" s="1"/>
  <c r="I63" i="7" s="1"/>
  <c r="G36" i="7"/>
  <c r="I36" i="7" s="1"/>
  <c r="E36" i="7"/>
  <c r="E35" i="7"/>
  <c r="E34" i="7"/>
  <c r="I33" i="7"/>
  <c r="E33" i="7"/>
  <c r="I32" i="7"/>
  <c r="E32" i="7"/>
  <c r="I31" i="7"/>
  <c r="E31" i="7"/>
  <c r="I30" i="7"/>
  <c r="E30" i="7"/>
  <c r="I29" i="7"/>
  <c r="D29" i="7"/>
  <c r="D22" i="7" s="1"/>
  <c r="C29" i="7"/>
  <c r="E29" i="7" s="1"/>
  <c r="I28" i="7"/>
  <c r="E28" i="7"/>
  <c r="I27" i="7"/>
  <c r="E27" i="7"/>
  <c r="I26" i="7"/>
  <c r="E26" i="7"/>
  <c r="I25" i="7"/>
  <c r="E25" i="7"/>
  <c r="I24" i="7"/>
  <c r="E24" i="7"/>
  <c r="I23" i="7"/>
  <c r="D23" i="7"/>
  <c r="C23" i="7"/>
  <c r="E23" i="7" s="1"/>
  <c r="H22" i="7"/>
  <c r="G22" i="7"/>
  <c r="I22" i="7" s="1"/>
  <c r="C22" i="7"/>
  <c r="I21" i="7"/>
  <c r="I20" i="7"/>
  <c r="I19" i="7"/>
  <c r="I18" i="7"/>
  <c r="E18" i="7"/>
  <c r="I17" i="7"/>
  <c r="E17" i="7"/>
  <c r="I16" i="7"/>
  <c r="E16" i="7"/>
  <c r="I15" i="7"/>
  <c r="E15" i="7"/>
  <c r="I14" i="7"/>
  <c r="E14" i="7"/>
  <c r="I13" i="7"/>
  <c r="E13" i="7"/>
  <c r="I12" i="7"/>
  <c r="E12" i="7"/>
  <c r="I11" i="7"/>
  <c r="E11" i="7"/>
  <c r="I10" i="7"/>
  <c r="E10" i="7"/>
  <c r="I9" i="7"/>
  <c r="E9" i="7"/>
  <c r="I8" i="7"/>
  <c r="E8" i="7"/>
  <c r="H7" i="7"/>
  <c r="H34" i="7" s="1"/>
  <c r="G7" i="7"/>
  <c r="I7" i="7" s="1"/>
  <c r="E7" i="7"/>
  <c r="D7" i="7"/>
  <c r="D64" i="7" s="1"/>
  <c r="C7" i="7"/>
  <c r="C64" i="7" s="1"/>
  <c r="H63" i="6"/>
  <c r="E63" i="6"/>
  <c r="E62" i="6"/>
  <c r="E61" i="6"/>
  <c r="E60" i="6"/>
  <c r="E59" i="6"/>
  <c r="E58" i="6"/>
  <c r="E57" i="6"/>
  <c r="E56" i="6"/>
  <c r="E55" i="6"/>
  <c r="E54" i="6"/>
  <c r="E53" i="6"/>
  <c r="E52" i="6"/>
  <c r="I51" i="6"/>
  <c r="E51" i="6"/>
  <c r="I50" i="6"/>
  <c r="E50" i="6"/>
  <c r="I49" i="6"/>
  <c r="E49" i="6"/>
  <c r="I48" i="6"/>
  <c r="E48" i="6"/>
  <c r="I47" i="6"/>
  <c r="E47" i="6"/>
  <c r="I46" i="6"/>
  <c r="E46" i="6"/>
  <c r="I45" i="6"/>
  <c r="E45" i="6"/>
  <c r="I44" i="6"/>
  <c r="E44" i="6"/>
  <c r="I43" i="6"/>
  <c r="E43" i="6"/>
  <c r="I42" i="6"/>
  <c r="E42" i="6"/>
  <c r="H41" i="6"/>
  <c r="G41" i="6"/>
  <c r="I41" i="6" s="1"/>
  <c r="E41" i="6"/>
  <c r="I40" i="6"/>
  <c r="E40" i="6"/>
  <c r="I39" i="6"/>
  <c r="E39" i="6"/>
  <c r="I38" i="6"/>
  <c r="E38" i="6"/>
  <c r="I37" i="6"/>
  <c r="E37" i="6"/>
  <c r="H36" i="6"/>
  <c r="G36" i="6"/>
  <c r="G63" i="6" s="1"/>
  <c r="I63" i="6" s="1"/>
  <c r="E36" i="6"/>
  <c r="E35" i="6"/>
  <c r="E34" i="6"/>
  <c r="I33" i="6"/>
  <c r="E33" i="6"/>
  <c r="I32" i="6"/>
  <c r="E32" i="6"/>
  <c r="I31" i="6"/>
  <c r="E31" i="6"/>
  <c r="I30" i="6"/>
  <c r="E30" i="6"/>
  <c r="I29" i="6"/>
  <c r="D29" i="6"/>
  <c r="C29" i="6"/>
  <c r="C22" i="6" s="1"/>
  <c r="E22" i="6" s="1"/>
  <c r="I28" i="6"/>
  <c r="E28" i="6"/>
  <c r="I27" i="6"/>
  <c r="E27" i="6"/>
  <c r="I26" i="6"/>
  <c r="E26" i="6"/>
  <c r="I25" i="6"/>
  <c r="E25" i="6"/>
  <c r="I24" i="6"/>
  <c r="E24" i="6"/>
  <c r="I23" i="6"/>
  <c r="E23" i="6"/>
  <c r="D23" i="6"/>
  <c r="C23" i="6"/>
  <c r="H22" i="6"/>
  <c r="I22" i="6" s="1"/>
  <c r="G22" i="6"/>
  <c r="D22" i="6"/>
  <c r="I21" i="6"/>
  <c r="I20" i="6"/>
  <c r="I19" i="6"/>
  <c r="I18" i="6"/>
  <c r="E18" i="6"/>
  <c r="I17" i="6"/>
  <c r="E17" i="6"/>
  <c r="I16" i="6"/>
  <c r="E16" i="6"/>
  <c r="I15" i="6"/>
  <c r="E15" i="6"/>
  <c r="I14" i="6"/>
  <c r="E14" i="6"/>
  <c r="I13" i="6"/>
  <c r="E13" i="6"/>
  <c r="I12" i="6"/>
  <c r="E12" i="6"/>
  <c r="I11" i="6"/>
  <c r="E11" i="6"/>
  <c r="I10" i="6"/>
  <c r="E10" i="6"/>
  <c r="I9" i="6"/>
  <c r="E9" i="6"/>
  <c r="I8" i="6"/>
  <c r="E8" i="6"/>
  <c r="H7" i="6"/>
  <c r="G7" i="6"/>
  <c r="I7" i="6" s="1"/>
  <c r="D7" i="6"/>
  <c r="D64" i="6" s="1"/>
  <c r="C7" i="6"/>
  <c r="E7" i="6" s="1"/>
  <c r="G63" i="5"/>
  <c r="E63" i="5"/>
  <c r="E62" i="5"/>
  <c r="E61" i="5"/>
  <c r="E60" i="5"/>
  <c r="E59" i="5"/>
  <c r="E58" i="5"/>
  <c r="E57" i="5"/>
  <c r="E56" i="5"/>
  <c r="E55" i="5"/>
  <c r="E54" i="5"/>
  <c r="E53" i="5"/>
  <c r="E52" i="5"/>
  <c r="I51" i="5"/>
  <c r="E51" i="5"/>
  <c r="I50" i="5"/>
  <c r="E50" i="5"/>
  <c r="I49" i="5"/>
  <c r="E49" i="5"/>
  <c r="I48" i="5"/>
  <c r="E48" i="5"/>
  <c r="I47" i="5"/>
  <c r="E47" i="5"/>
  <c r="I46" i="5"/>
  <c r="E46" i="5"/>
  <c r="I45" i="5"/>
  <c r="E45" i="5"/>
  <c r="I44" i="5"/>
  <c r="E44" i="5"/>
  <c r="I43" i="5"/>
  <c r="E43" i="5"/>
  <c r="I42" i="5"/>
  <c r="E42" i="5"/>
  <c r="H41" i="5"/>
  <c r="I41" i="5" s="1"/>
  <c r="G41" i="5"/>
  <c r="E41" i="5"/>
  <c r="I40" i="5"/>
  <c r="E40" i="5"/>
  <c r="I39" i="5"/>
  <c r="E39" i="5"/>
  <c r="I38" i="5"/>
  <c r="E38" i="5"/>
  <c r="I37" i="5"/>
  <c r="E37" i="5"/>
  <c r="H36" i="5"/>
  <c r="I36" i="5" s="1"/>
  <c r="G36" i="5"/>
  <c r="E36" i="5"/>
  <c r="E35" i="5"/>
  <c r="E34" i="5"/>
  <c r="I33" i="5"/>
  <c r="E33" i="5"/>
  <c r="I32" i="5"/>
  <c r="E32" i="5"/>
  <c r="I31" i="5"/>
  <c r="E31" i="5"/>
  <c r="I30" i="5"/>
  <c r="E30" i="5"/>
  <c r="I29" i="5"/>
  <c r="D29" i="5"/>
  <c r="E29" i="5" s="1"/>
  <c r="C29" i="5"/>
  <c r="I28" i="5"/>
  <c r="E28" i="5"/>
  <c r="I27" i="5"/>
  <c r="E27" i="5"/>
  <c r="I26" i="5"/>
  <c r="E26" i="5"/>
  <c r="I25" i="5"/>
  <c r="E25" i="5"/>
  <c r="I24" i="5"/>
  <c r="E24" i="5"/>
  <c r="I23" i="5"/>
  <c r="D23" i="5"/>
  <c r="C23" i="5"/>
  <c r="E23" i="5" s="1"/>
  <c r="H22" i="5"/>
  <c r="G22" i="5"/>
  <c r="I22" i="5" s="1"/>
  <c r="D22" i="5"/>
  <c r="D64" i="5" s="1"/>
  <c r="C22" i="5"/>
  <c r="E22" i="5" s="1"/>
  <c r="I21" i="5"/>
  <c r="I20" i="5"/>
  <c r="I19" i="5"/>
  <c r="I18" i="5"/>
  <c r="E18" i="5"/>
  <c r="I17" i="5"/>
  <c r="E17" i="5"/>
  <c r="I16" i="5"/>
  <c r="E16" i="5"/>
  <c r="I15" i="5"/>
  <c r="E15" i="5"/>
  <c r="I14" i="5"/>
  <c r="E14" i="5"/>
  <c r="I13" i="5"/>
  <c r="E13" i="5"/>
  <c r="I12" i="5"/>
  <c r="E12" i="5"/>
  <c r="I11" i="5"/>
  <c r="E11" i="5"/>
  <c r="I10" i="5"/>
  <c r="E10" i="5"/>
  <c r="I9" i="5"/>
  <c r="E9" i="5"/>
  <c r="I8" i="5"/>
  <c r="E8" i="5"/>
  <c r="H7" i="5"/>
  <c r="H34" i="5" s="1"/>
  <c r="G7" i="5"/>
  <c r="E7" i="5"/>
  <c r="D7" i="5"/>
  <c r="C7" i="5"/>
  <c r="C64" i="5" s="1"/>
  <c r="E64" i="5" s="1"/>
  <c r="H63" i="4"/>
  <c r="E63" i="4"/>
  <c r="E62" i="4"/>
  <c r="E61" i="4"/>
  <c r="E60" i="4"/>
  <c r="E59" i="4"/>
  <c r="E58" i="4"/>
  <c r="E57" i="4"/>
  <c r="E56" i="4"/>
  <c r="E55" i="4"/>
  <c r="E54" i="4"/>
  <c r="E53" i="4"/>
  <c r="E52" i="4"/>
  <c r="I51" i="4"/>
  <c r="E51" i="4"/>
  <c r="I50" i="4"/>
  <c r="E50" i="4"/>
  <c r="I49" i="4"/>
  <c r="E49" i="4"/>
  <c r="I48" i="4"/>
  <c r="E48" i="4"/>
  <c r="I47" i="4"/>
  <c r="E47" i="4"/>
  <c r="I46" i="4"/>
  <c r="E46" i="4"/>
  <c r="I45" i="4"/>
  <c r="E45" i="4"/>
  <c r="I44" i="4"/>
  <c r="E44" i="4"/>
  <c r="I43" i="4"/>
  <c r="E43" i="4"/>
  <c r="I42" i="4"/>
  <c r="E42" i="4"/>
  <c r="H41" i="4"/>
  <c r="G41" i="4"/>
  <c r="I41" i="4" s="1"/>
  <c r="E41" i="4"/>
  <c r="I40" i="4"/>
  <c r="E40" i="4"/>
  <c r="I39" i="4"/>
  <c r="E39" i="4"/>
  <c r="I38" i="4"/>
  <c r="E38" i="4"/>
  <c r="I37" i="4"/>
  <c r="E37" i="4"/>
  <c r="H36" i="4"/>
  <c r="G36" i="4"/>
  <c r="I36" i="4" s="1"/>
  <c r="E36" i="4"/>
  <c r="E35" i="4"/>
  <c r="E34" i="4"/>
  <c r="I33" i="4"/>
  <c r="E33" i="4"/>
  <c r="I32" i="4"/>
  <c r="E32" i="4"/>
  <c r="I31" i="4"/>
  <c r="E31" i="4"/>
  <c r="I30" i="4"/>
  <c r="E30" i="4"/>
  <c r="I29" i="4"/>
  <c r="D29" i="4"/>
  <c r="D22" i="4" s="1"/>
  <c r="C29" i="4"/>
  <c r="E29" i="4" s="1"/>
  <c r="I28" i="4"/>
  <c r="E28" i="4"/>
  <c r="I27" i="4"/>
  <c r="E27" i="4"/>
  <c r="I26" i="4"/>
  <c r="E26" i="4"/>
  <c r="I25" i="4"/>
  <c r="E25" i="4"/>
  <c r="I24" i="4"/>
  <c r="E24" i="4"/>
  <c r="I23" i="4"/>
  <c r="D23" i="4"/>
  <c r="C23" i="4"/>
  <c r="E23" i="4" s="1"/>
  <c r="H22" i="4"/>
  <c r="G22" i="4"/>
  <c r="I22" i="4" s="1"/>
  <c r="C22" i="4"/>
  <c r="C64" i="4" s="1"/>
  <c r="I21" i="4"/>
  <c r="I20" i="4"/>
  <c r="I19" i="4"/>
  <c r="I18" i="4"/>
  <c r="E18" i="4"/>
  <c r="I17" i="4"/>
  <c r="E17" i="4"/>
  <c r="I16" i="4"/>
  <c r="E16" i="4"/>
  <c r="I15" i="4"/>
  <c r="E15" i="4"/>
  <c r="I14" i="4"/>
  <c r="E14" i="4"/>
  <c r="I13" i="4"/>
  <c r="E13" i="4"/>
  <c r="I12" i="4"/>
  <c r="E12" i="4"/>
  <c r="I11" i="4"/>
  <c r="E11" i="4"/>
  <c r="I10" i="4"/>
  <c r="E10" i="4"/>
  <c r="I9" i="4"/>
  <c r="E9" i="4"/>
  <c r="I8" i="4"/>
  <c r="E8" i="4"/>
  <c r="H7" i="4"/>
  <c r="H34" i="4" s="1"/>
  <c r="H64" i="4" s="1"/>
  <c r="G7" i="4"/>
  <c r="I7" i="4" s="1"/>
  <c r="D7" i="4"/>
  <c r="D64" i="4" s="1"/>
  <c r="C7" i="4"/>
  <c r="E7" i="4" s="1"/>
  <c r="D64" i="3"/>
  <c r="H63" i="3"/>
  <c r="G63" i="3"/>
  <c r="I63" i="3" s="1"/>
  <c r="E63" i="3"/>
  <c r="E62" i="3"/>
  <c r="E61" i="3"/>
  <c r="E60" i="3"/>
  <c r="E59" i="3"/>
  <c r="E58" i="3"/>
  <c r="E57" i="3"/>
  <c r="E56" i="3"/>
  <c r="E55" i="3"/>
  <c r="E54" i="3"/>
  <c r="E53" i="3"/>
  <c r="E52" i="3"/>
  <c r="I51" i="3"/>
  <c r="E51" i="3"/>
  <c r="I50" i="3"/>
  <c r="E50" i="3"/>
  <c r="I49" i="3"/>
  <c r="E49" i="3"/>
  <c r="I48" i="3"/>
  <c r="E48" i="3"/>
  <c r="I47" i="3"/>
  <c r="E47" i="3"/>
  <c r="I46" i="3"/>
  <c r="E46" i="3"/>
  <c r="I45" i="3"/>
  <c r="E45" i="3"/>
  <c r="I44" i="3"/>
  <c r="E44" i="3"/>
  <c r="I43" i="3"/>
  <c r="E43" i="3"/>
  <c r="I42" i="3"/>
  <c r="E42" i="3"/>
  <c r="H41" i="3"/>
  <c r="G41" i="3"/>
  <c r="I41" i="3" s="1"/>
  <c r="E41" i="3"/>
  <c r="I40" i="3"/>
  <c r="E40" i="3"/>
  <c r="I39" i="3"/>
  <c r="E39" i="3"/>
  <c r="I38" i="3"/>
  <c r="E38" i="3"/>
  <c r="I37" i="3"/>
  <c r="E37" i="3"/>
  <c r="H36" i="3"/>
  <c r="G36" i="3"/>
  <c r="I36" i="3" s="1"/>
  <c r="E36" i="3"/>
  <c r="E35" i="3"/>
  <c r="E34" i="3"/>
  <c r="I33" i="3"/>
  <c r="E33" i="3"/>
  <c r="I32" i="3"/>
  <c r="E32" i="3"/>
  <c r="I31" i="3"/>
  <c r="E31" i="3"/>
  <c r="I30" i="3"/>
  <c r="E30" i="3"/>
  <c r="I29" i="3"/>
  <c r="D29" i="3"/>
  <c r="C29" i="3"/>
  <c r="E29" i="3" s="1"/>
  <c r="I28" i="3"/>
  <c r="E28" i="3"/>
  <c r="I27" i="3"/>
  <c r="E27" i="3"/>
  <c r="I26" i="3"/>
  <c r="E26" i="3"/>
  <c r="I25" i="3"/>
  <c r="E25" i="3"/>
  <c r="I24" i="3"/>
  <c r="E24" i="3"/>
  <c r="I23" i="3"/>
  <c r="D23" i="3"/>
  <c r="E23" i="3" s="1"/>
  <c r="C23" i="3"/>
  <c r="I22" i="3"/>
  <c r="H22" i="3"/>
  <c r="G22" i="3"/>
  <c r="D22" i="3"/>
  <c r="I21" i="3"/>
  <c r="I20" i="3"/>
  <c r="I19" i="3"/>
  <c r="I18" i="3"/>
  <c r="E18" i="3"/>
  <c r="I17" i="3"/>
  <c r="E17" i="3"/>
  <c r="I16" i="3"/>
  <c r="E16" i="3"/>
  <c r="I15" i="3"/>
  <c r="E15" i="3"/>
  <c r="I14" i="3"/>
  <c r="E14" i="3"/>
  <c r="I13" i="3"/>
  <c r="E13" i="3"/>
  <c r="I12" i="3"/>
  <c r="E12" i="3"/>
  <c r="I11" i="3"/>
  <c r="E11" i="3"/>
  <c r="I10" i="3"/>
  <c r="E10" i="3"/>
  <c r="I9" i="3"/>
  <c r="E9" i="3"/>
  <c r="I8" i="3"/>
  <c r="E8" i="3"/>
  <c r="H7" i="3"/>
  <c r="H34" i="3" s="1"/>
  <c r="H64" i="3" s="1"/>
  <c r="G7" i="3"/>
  <c r="I7" i="3" s="1"/>
  <c r="D7" i="3"/>
  <c r="C7" i="3"/>
  <c r="C64" i="2"/>
  <c r="H63" i="2"/>
  <c r="G63" i="2"/>
  <c r="I63" i="2" s="1"/>
  <c r="E63" i="2"/>
  <c r="E62" i="2"/>
  <c r="E61" i="2"/>
  <c r="E60" i="2"/>
  <c r="E59" i="2"/>
  <c r="E58" i="2"/>
  <c r="E57" i="2"/>
  <c r="E56" i="2"/>
  <c r="E55" i="2"/>
  <c r="E54" i="2"/>
  <c r="E53" i="2"/>
  <c r="E52" i="2"/>
  <c r="I51" i="2"/>
  <c r="E51" i="2"/>
  <c r="I50" i="2"/>
  <c r="E50" i="2"/>
  <c r="I49" i="2"/>
  <c r="E49" i="2"/>
  <c r="I48" i="2"/>
  <c r="E48" i="2"/>
  <c r="I47" i="2"/>
  <c r="E47" i="2"/>
  <c r="I46" i="2"/>
  <c r="E46" i="2"/>
  <c r="I45" i="2"/>
  <c r="E45" i="2"/>
  <c r="I44" i="2"/>
  <c r="E44" i="2"/>
  <c r="I43" i="2"/>
  <c r="E43" i="2"/>
  <c r="I42" i="2"/>
  <c r="E42" i="2"/>
  <c r="I41" i="2"/>
  <c r="H41" i="2"/>
  <c r="G41" i="2"/>
  <c r="E41" i="2"/>
  <c r="I40" i="2"/>
  <c r="E40" i="2"/>
  <c r="I39" i="2"/>
  <c r="E39" i="2"/>
  <c r="I38" i="2"/>
  <c r="E38" i="2"/>
  <c r="I37" i="2"/>
  <c r="E37" i="2"/>
  <c r="I36" i="2"/>
  <c r="H36" i="2"/>
  <c r="G36" i="2"/>
  <c r="E36" i="2"/>
  <c r="E35" i="2"/>
  <c r="E34" i="2"/>
  <c r="I33" i="2"/>
  <c r="E33" i="2"/>
  <c r="I32" i="2"/>
  <c r="E32" i="2"/>
  <c r="I31" i="2"/>
  <c r="E31" i="2"/>
  <c r="I30" i="2"/>
  <c r="E30" i="2"/>
  <c r="I29" i="2"/>
  <c r="E29" i="2"/>
  <c r="D29" i="2"/>
  <c r="C29" i="2"/>
  <c r="I28" i="2"/>
  <c r="E28" i="2"/>
  <c r="I27" i="2"/>
  <c r="E27" i="2"/>
  <c r="I26" i="2"/>
  <c r="E26" i="2"/>
  <c r="I25" i="2"/>
  <c r="E25" i="2"/>
  <c r="I24" i="2"/>
  <c r="E24" i="2"/>
  <c r="I23" i="2"/>
  <c r="D23" i="2"/>
  <c r="C23" i="2"/>
  <c r="E23" i="2" s="1"/>
  <c r="H22" i="2"/>
  <c r="H34" i="2" s="1"/>
  <c r="H64" i="2" s="1"/>
  <c r="G22" i="2"/>
  <c r="I22" i="2" s="1"/>
  <c r="D22" i="2"/>
  <c r="C22" i="2"/>
  <c r="E22" i="2" s="1"/>
  <c r="I21" i="2"/>
  <c r="I20" i="2"/>
  <c r="I19" i="2"/>
  <c r="I18" i="2"/>
  <c r="E18" i="2"/>
  <c r="I17" i="2"/>
  <c r="E17" i="2"/>
  <c r="I16" i="2"/>
  <c r="E16" i="2"/>
  <c r="I15" i="2"/>
  <c r="E15" i="2"/>
  <c r="I14" i="2"/>
  <c r="E14" i="2"/>
  <c r="I13" i="2"/>
  <c r="E13" i="2"/>
  <c r="I12" i="2"/>
  <c r="E12" i="2"/>
  <c r="I11" i="2"/>
  <c r="E11" i="2"/>
  <c r="I10" i="2"/>
  <c r="E10" i="2"/>
  <c r="I9" i="2"/>
  <c r="E9" i="2"/>
  <c r="I8" i="2"/>
  <c r="E8" i="2"/>
  <c r="I7" i="2"/>
  <c r="H7" i="2"/>
  <c r="G7" i="2"/>
  <c r="G34" i="2" s="1"/>
  <c r="D7" i="2"/>
  <c r="E7" i="2" s="1"/>
  <c r="C7" i="2"/>
  <c r="G63" i="1"/>
  <c r="E63" i="1"/>
  <c r="E62" i="1"/>
  <c r="E61" i="1"/>
  <c r="E60" i="1"/>
  <c r="E59" i="1"/>
  <c r="E58" i="1"/>
  <c r="E57" i="1"/>
  <c r="E56" i="1"/>
  <c r="E55" i="1"/>
  <c r="E54" i="1"/>
  <c r="E53" i="1"/>
  <c r="E52" i="1"/>
  <c r="I51" i="1"/>
  <c r="E51" i="1"/>
  <c r="I50" i="1"/>
  <c r="E50" i="1"/>
  <c r="I49" i="1"/>
  <c r="E49" i="1"/>
  <c r="I48" i="1"/>
  <c r="E48" i="1"/>
  <c r="I47" i="1"/>
  <c r="E47" i="1"/>
  <c r="I46" i="1"/>
  <c r="E46" i="1"/>
  <c r="I45" i="1"/>
  <c r="E45" i="1"/>
  <c r="I44" i="1"/>
  <c r="E44" i="1"/>
  <c r="I43" i="1"/>
  <c r="E43" i="1"/>
  <c r="I42" i="1"/>
  <c r="E42" i="1"/>
  <c r="H41" i="1"/>
  <c r="G41" i="1"/>
  <c r="I41" i="1" s="1"/>
  <c r="E41" i="1"/>
  <c r="I40" i="1"/>
  <c r="E40" i="1"/>
  <c r="I39" i="1"/>
  <c r="E39" i="1"/>
  <c r="I38" i="1"/>
  <c r="E38" i="1"/>
  <c r="I37" i="1"/>
  <c r="E37" i="1"/>
  <c r="H36" i="1"/>
  <c r="H63" i="1" s="1"/>
  <c r="I63" i="1" s="1"/>
  <c r="G36" i="1"/>
  <c r="I36" i="1" s="1"/>
  <c r="E36" i="1"/>
  <c r="E35" i="1"/>
  <c r="E34" i="1"/>
  <c r="I33" i="1"/>
  <c r="E33" i="1"/>
  <c r="I32" i="1"/>
  <c r="E32" i="1"/>
  <c r="I31" i="1"/>
  <c r="E31" i="1"/>
  <c r="I30" i="1"/>
  <c r="E30" i="1"/>
  <c r="I29" i="1"/>
  <c r="D29" i="1"/>
  <c r="C29" i="1"/>
  <c r="E29" i="1" s="1"/>
  <c r="I28" i="1"/>
  <c r="E28" i="1"/>
  <c r="I27" i="1"/>
  <c r="E27" i="1"/>
  <c r="I26" i="1"/>
  <c r="E26" i="1"/>
  <c r="I25" i="1"/>
  <c r="E25" i="1"/>
  <c r="I24" i="1"/>
  <c r="E24" i="1"/>
  <c r="I23" i="1"/>
  <c r="D23" i="1"/>
  <c r="D22" i="1" s="1"/>
  <c r="C23" i="1"/>
  <c r="E23" i="1" s="1"/>
  <c r="H22" i="1"/>
  <c r="G22" i="1"/>
  <c r="I22" i="1" s="1"/>
  <c r="I21" i="1"/>
  <c r="I20" i="1"/>
  <c r="I19" i="1"/>
  <c r="I18" i="1"/>
  <c r="E18" i="1"/>
  <c r="I17" i="1"/>
  <c r="E17" i="1"/>
  <c r="I16" i="1"/>
  <c r="E16" i="1"/>
  <c r="I15" i="1"/>
  <c r="E15" i="1"/>
  <c r="I14" i="1"/>
  <c r="E14" i="1"/>
  <c r="I13" i="1"/>
  <c r="E13" i="1"/>
  <c r="I12" i="1"/>
  <c r="E12" i="1"/>
  <c r="I11" i="1"/>
  <c r="E11" i="1"/>
  <c r="I10" i="1"/>
  <c r="E10" i="1"/>
  <c r="I9" i="1"/>
  <c r="E9" i="1"/>
  <c r="I8" i="1"/>
  <c r="E8" i="1"/>
  <c r="H7" i="1"/>
  <c r="H34" i="1" s="1"/>
  <c r="H64" i="1" s="1"/>
  <c r="G7" i="1"/>
  <c r="I7" i="1" s="1"/>
  <c r="D7" i="1"/>
  <c r="D64" i="1" s="1"/>
  <c r="C7" i="1"/>
  <c r="E7" i="1" s="1"/>
  <c r="E22" i="8" l="1"/>
  <c r="C64" i="8"/>
  <c r="G64" i="2"/>
  <c r="I64" i="2" s="1"/>
  <c r="I34" i="2"/>
  <c r="H64" i="7"/>
  <c r="E64" i="2"/>
  <c r="E64" i="4"/>
  <c r="C64" i="3"/>
  <c r="E64" i="3" s="1"/>
  <c r="E64" i="7"/>
  <c r="E22" i="7"/>
  <c r="G64" i="8"/>
  <c r="I64" i="8" s="1"/>
  <c r="I34" i="8"/>
  <c r="G34" i="1"/>
  <c r="G34" i="7"/>
  <c r="C64" i="1"/>
  <c r="E64" i="1" s="1"/>
  <c r="D64" i="2"/>
  <c r="C22" i="3"/>
  <c r="E22" i="3" s="1"/>
  <c r="G63" i="4"/>
  <c r="I63" i="4" s="1"/>
  <c r="H63" i="5"/>
  <c r="H64" i="5" s="1"/>
  <c r="G34" i="6"/>
  <c r="D64" i="8"/>
  <c r="E7" i="3"/>
  <c r="E22" i="4"/>
  <c r="G34" i="5"/>
  <c r="E29" i="6"/>
  <c r="H34" i="6"/>
  <c r="H64" i="6" s="1"/>
  <c r="I36" i="6"/>
  <c r="C64" i="6"/>
  <c r="E64" i="6" s="1"/>
  <c r="C22" i="1"/>
  <c r="E22" i="1" s="1"/>
  <c r="G34" i="4"/>
  <c r="I7" i="5"/>
  <c r="G34" i="3"/>
  <c r="G64" i="3" l="1"/>
  <c r="I64" i="3" s="1"/>
  <c r="I34" i="3"/>
  <c r="G64" i="6"/>
  <c r="I64" i="6" s="1"/>
  <c r="I34" i="6"/>
  <c r="G64" i="7"/>
  <c r="I64" i="7" s="1"/>
  <c r="I34" i="7"/>
  <c r="E64" i="8"/>
  <c r="G64" i="1"/>
  <c r="I64" i="1" s="1"/>
  <c r="I34" i="1"/>
  <c r="I34" i="4"/>
  <c r="G64" i="4"/>
  <c r="I64" i="4" s="1"/>
  <c r="I34" i="5"/>
  <c r="G64" i="5"/>
  <c r="I64" i="5" s="1"/>
  <c r="I63" i="5"/>
</calcChain>
</file>

<file path=xl/sharedStrings.xml><?xml version="1.0" encoding="utf-8"?>
<sst xmlns="http://schemas.openxmlformats.org/spreadsheetml/2006/main" count="912" uniqueCount="116">
  <si>
    <t>第三号第四様式（第二十七条第四項関係）</t>
    <rPh sb="0" eb="1">
      <t>ダイ</t>
    </rPh>
    <rPh sb="1" eb="2">
      <t>サン</t>
    </rPh>
    <rPh sb="2" eb="3">
      <t>ゴウ</t>
    </rPh>
    <rPh sb="3" eb="4">
      <t>ダイ</t>
    </rPh>
    <rPh sb="4" eb="5">
      <t>ヨン</t>
    </rPh>
    <rPh sb="5" eb="7">
      <t>ヨウシキ</t>
    </rPh>
    <phoneticPr fontId="4"/>
  </si>
  <si>
    <t>高齢者総合ケアセンター　蓬莱拠点区分  貸借対照表</t>
    <phoneticPr fontId="2"/>
  </si>
  <si>
    <t>令和6年3月31日現在</t>
    <phoneticPr fontId="2"/>
  </si>
  <si>
    <t>（単位：円）</t>
    <phoneticPr fontId="4"/>
  </si>
  <si>
    <t>資産の部</t>
    <phoneticPr fontId="2"/>
  </si>
  <si>
    <t>負債の部</t>
    <phoneticPr fontId="2"/>
  </si>
  <si>
    <t>当年度末</t>
    <rPh sb="0" eb="1">
      <t>トウ</t>
    </rPh>
    <rPh sb="1" eb="4">
      <t>ネンドマツ</t>
    </rPh>
    <phoneticPr fontId="3"/>
  </si>
  <si>
    <t>前年度末</t>
    <rPh sb="0" eb="3">
      <t>ゼンネンド</t>
    </rPh>
    <rPh sb="3" eb="4">
      <t>マツ</t>
    </rPh>
    <phoneticPr fontId="3"/>
  </si>
  <si>
    <t>増減</t>
    <rPh sb="0" eb="2">
      <t>ゾウゲン</t>
    </rPh>
    <phoneticPr fontId="3"/>
  </si>
  <si>
    <t>流動資産</t>
  </si>
  <si>
    <t>流動負債</t>
  </si>
  <si>
    <t>　現金預金</t>
  </si>
  <si>
    <t>　事業未払金</t>
  </si>
  <si>
    <t>　事業未収金</t>
  </si>
  <si>
    <t>　その他の未払金</t>
  </si>
  <si>
    <t>　未収金</t>
  </si>
  <si>
    <t>　社会福祉連携推進業務短期運営資金借入金</t>
  </si>
  <si>
    <t>　未収補助金</t>
  </si>
  <si>
    <t>　１年以内返済予定社会福祉連携推進業務設備資金借入金</t>
  </si>
  <si>
    <t>　立替金</t>
  </si>
  <si>
    <t>　１年以内返済予定設備資金借入金</t>
  </si>
  <si>
    <t>　前払金</t>
  </si>
  <si>
    <t>　１年以内返済予定社会福祉連携推進業務長期運営資金借入金</t>
  </si>
  <si>
    <t>　前払費用</t>
  </si>
  <si>
    <t>　１年以内返済予定長期運営資金借入金</t>
  </si>
  <si>
    <t>　短期貸付金</t>
  </si>
  <si>
    <t>　１年以内返済予定リース債務</t>
  </si>
  <si>
    <t>　事業区分間貸付金</t>
  </si>
  <si>
    <t>　預り金</t>
  </si>
  <si>
    <t>　拠点区分間貸付金</t>
  </si>
  <si>
    <t>　職員預り金</t>
  </si>
  <si>
    <t>　仮払金</t>
  </si>
  <si>
    <t>　事業区分間借入金</t>
  </si>
  <si>
    <t>　拠点区分間借入金</t>
  </si>
  <si>
    <t>　仮受金</t>
  </si>
  <si>
    <t>　賞与引当金</t>
  </si>
  <si>
    <t>固定資産</t>
  </si>
  <si>
    <t>固定負債</t>
  </si>
  <si>
    <t>基本財産</t>
  </si>
  <si>
    <t>　社会福祉連携推進業務設備資金借入金</t>
  </si>
  <si>
    <t>　土地</t>
  </si>
  <si>
    <t>　設備資金借入金</t>
  </si>
  <si>
    <t>　建物</t>
  </si>
  <si>
    <t>　社会福祉連携推進業務長期運営資金借入金</t>
  </si>
  <si>
    <t>　定期預金</t>
  </si>
  <si>
    <t>　長期運営資金借入金</t>
  </si>
  <si>
    <t>　建物減価償却累計額</t>
  </si>
  <si>
    <t>　リース債務</t>
  </si>
  <si>
    <t>　減価償却累計額</t>
  </si>
  <si>
    <t>　事業区分間長期借入金</t>
  </si>
  <si>
    <t>その他の固定資産</t>
  </si>
  <si>
    <t>　拠点区分間長期借入金</t>
  </si>
  <si>
    <t>　退職給付引当金</t>
  </si>
  <si>
    <t>　役員退職慰労引当金</t>
  </si>
  <si>
    <t>　構築物</t>
  </si>
  <si>
    <t>　長期未払金</t>
  </si>
  <si>
    <t>　構築物減価償却累計額</t>
  </si>
  <si>
    <t>　長期預り金</t>
  </si>
  <si>
    <t>　機械及び装置</t>
  </si>
  <si>
    <t>負債の部合計</t>
  </si>
  <si>
    <t>　機械及び装置減価償却累計額</t>
  </si>
  <si>
    <t>純資産の部</t>
  </si>
  <si>
    <t>　車輌運搬具</t>
  </si>
  <si>
    <t>基本金</t>
  </si>
  <si>
    <t>　車輌運搬具減価償却累計額</t>
  </si>
  <si>
    <t>　第１号基本金</t>
  </si>
  <si>
    <t>　器具及び備品</t>
  </si>
  <si>
    <t>　第２号基本金</t>
  </si>
  <si>
    <t>　器具及び備品減価償却累計額</t>
  </si>
  <si>
    <t>　第３号基本金</t>
  </si>
  <si>
    <t>　有形リース資産</t>
  </si>
  <si>
    <t>国庫補助金等特別積立金</t>
  </si>
  <si>
    <t>　有形リース資産減価償却累計額</t>
  </si>
  <si>
    <t>その他の積立金</t>
  </si>
  <si>
    <t>　ソフトウェア</t>
  </si>
  <si>
    <t>　人件費積立金</t>
  </si>
  <si>
    <t>　無形リース資産</t>
  </si>
  <si>
    <t>　人件費積立金（措置）</t>
  </si>
  <si>
    <t>　社会福祉連携推進業務長期貸付金</t>
  </si>
  <si>
    <t>　修繕積立金</t>
  </si>
  <si>
    <t>　長期貸付金</t>
  </si>
  <si>
    <t>　施設建設資金積立金</t>
  </si>
  <si>
    <t>　事業区分間長期貸付金</t>
  </si>
  <si>
    <t>　奨学金制度積立金</t>
  </si>
  <si>
    <t>　拠点区分間長期貸付金</t>
  </si>
  <si>
    <t>　備品等購入積立金</t>
  </si>
  <si>
    <t>　退職給付引当資産</t>
  </si>
  <si>
    <t>　役員退職慰労積立金</t>
  </si>
  <si>
    <t>　退職共済預け金</t>
  </si>
  <si>
    <t>　その他の積立金</t>
  </si>
  <si>
    <t>　長期預り金積立資産</t>
  </si>
  <si>
    <t>次期繰越活動増減差額</t>
  </si>
  <si>
    <t>　修繕積立資産</t>
  </si>
  <si>
    <t>（うち当期活動増減差額）</t>
  </si>
  <si>
    <t>　人件費積立資産</t>
  </si>
  <si>
    <t>　備品等購入積立資産</t>
  </si>
  <si>
    <t>　役員退職慰労引当資産</t>
  </si>
  <si>
    <t>　施設建設資金積立資産</t>
  </si>
  <si>
    <t>　奨学金制度積立資産</t>
  </si>
  <si>
    <t>　役員退職慰労積立資産</t>
  </si>
  <si>
    <t>　その他の積立資産</t>
  </si>
  <si>
    <t>　差入保証金</t>
  </si>
  <si>
    <t>　長期前払費用</t>
  </si>
  <si>
    <t>　その他の固定資産</t>
  </si>
  <si>
    <t>　貸倒引当金</t>
  </si>
  <si>
    <t>　徴収不能引当金</t>
  </si>
  <si>
    <t>純資産の部合計</t>
  </si>
  <si>
    <t>資産の部合計</t>
  </si>
  <si>
    <t>負債及び純資産の部合計</t>
  </si>
  <si>
    <t>高齢者総合ケアセンター　ケアプラザ美馬拠点区分  貸借対照表</t>
    <phoneticPr fontId="2"/>
  </si>
  <si>
    <t>ケアハウス　シャングリラ蓬寿拠点区分  貸借対照表</t>
    <phoneticPr fontId="2"/>
  </si>
  <si>
    <t>高齢者ケアセンター　ケアプラザ相模原拠点区分  貸借対照表</t>
    <phoneticPr fontId="2"/>
  </si>
  <si>
    <t>ケアプラザたま拠点区分  貸借対照表</t>
    <phoneticPr fontId="2"/>
  </si>
  <si>
    <t>ケアプラザたま　アネックス拠点区分  貸借対照表</t>
    <phoneticPr fontId="2"/>
  </si>
  <si>
    <t>ケアハウス　シャングリラとも拠点区分  貸借対照表</t>
    <phoneticPr fontId="2"/>
  </si>
  <si>
    <t>市場高齢者協同生活施設拠点区分  貸借対照表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</si>
</sst>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ゴシック"/>
      <family val="3"/>
      <charset val="128"/>
    </font>
    <font>
      <sz val="10"/>
      <name val="Meiryo UI"/>
      <family val="3"/>
      <charset val="128"/>
    </font>
    <font>
      <sz val="11"/>
      <name val="ＭＳ Ｐ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horizontal="left" vertical="top"/>
    </xf>
    <xf numFmtId="0" fontId="8" fillId="0" borderId="0"/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right" vertical="center" shrinkToFit="1"/>
    </xf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 shrinkToFit="1"/>
    </xf>
    <xf numFmtId="0" fontId="7" fillId="0" borderId="4" xfId="1" applyFont="1" applyBorder="1" applyAlignment="1">
      <alignment vertical="center"/>
    </xf>
    <xf numFmtId="0" fontId="7" fillId="0" borderId="4" xfId="1" applyFont="1" applyBorder="1" applyAlignment="1">
      <alignment horizontal="left" vertical="top" shrinkToFit="1"/>
    </xf>
    <xf numFmtId="176" fontId="9" fillId="0" borderId="4" xfId="1" applyNumberFormat="1" applyFont="1" applyBorder="1" applyAlignment="1" applyProtection="1">
      <alignment vertical="top" shrinkToFit="1"/>
      <protection locked="0"/>
    </xf>
    <xf numFmtId="0" fontId="7" fillId="0" borderId="5" xfId="1" applyFont="1" applyBorder="1" applyAlignment="1">
      <alignment horizontal="left" vertical="top" shrinkToFit="1"/>
    </xf>
    <xf numFmtId="176" fontId="9" fillId="0" borderId="5" xfId="1" applyNumberFormat="1" applyFont="1" applyBorder="1" applyAlignment="1" applyProtection="1">
      <alignment vertical="top" shrinkToFit="1"/>
      <protection locked="0"/>
    </xf>
    <xf numFmtId="0" fontId="7" fillId="0" borderId="6" xfId="1" applyFont="1" applyBorder="1" applyAlignment="1">
      <alignment horizontal="left" vertical="top" shrinkToFit="1"/>
    </xf>
    <xf numFmtId="176" fontId="9" fillId="0" borderId="6" xfId="1" applyNumberFormat="1" applyFont="1" applyBorder="1" applyAlignment="1" applyProtection="1">
      <alignment vertical="top" shrinkToFit="1"/>
      <protection locked="0"/>
    </xf>
    <xf numFmtId="0" fontId="7" fillId="0" borderId="7" xfId="1" applyFont="1" applyBorder="1" applyAlignment="1">
      <alignment horizontal="left" vertical="top" shrinkToFit="1"/>
    </xf>
    <xf numFmtId="176" fontId="9" fillId="0" borderId="7" xfId="1" applyNumberFormat="1" applyFont="1" applyBorder="1" applyAlignment="1" applyProtection="1">
      <alignment vertical="top" shrinkToFit="1"/>
      <protection locked="0"/>
    </xf>
    <xf numFmtId="0" fontId="7" fillId="0" borderId="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7" fillId="0" borderId="3" xfId="1" applyFont="1" applyBorder="1" applyAlignment="1">
      <alignment horizontal="center" vertical="center" shrinkToFit="1"/>
    </xf>
    <xf numFmtId="0" fontId="7" fillId="0" borderId="4" xfId="1" applyFont="1" applyBorder="1" applyAlignment="1">
      <alignment vertical="center" shrinkToFit="1"/>
    </xf>
    <xf numFmtId="176" fontId="9" fillId="0" borderId="4" xfId="1" applyNumberFormat="1" applyFont="1" applyBorder="1" applyAlignment="1" applyProtection="1">
      <alignment vertical="center" shrinkToFit="1"/>
      <protection locked="0"/>
    </xf>
  </cellXfs>
  <cellStyles count="3">
    <cellStyle name="標準" xfId="0" builtinId="0"/>
    <cellStyle name="標準 2" xfId="1" xr:uid="{C5E98283-14E3-4046-AF1E-9D701386EF68}"/>
    <cellStyle name="標準 3" xfId="2" xr:uid="{BEF069A7-48C1-490E-8448-E87014FBCFD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BE376-AD94-4EC5-AEE4-7583EF6AA46B}">
  <sheetPr>
    <pageSetUpPr fitToPage="1"/>
  </sheetPr>
  <dimension ref="A1:I64"/>
  <sheetViews>
    <sheetView showGridLines="0" workbookViewId="0"/>
  </sheetViews>
  <sheetFormatPr defaultRowHeight="18.75" x14ac:dyDescent="0.4"/>
  <cols>
    <col min="1" max="1" width="1.5" customWidth="1"/>
    <col min="2" max="2" width="39.875" customWidth="1"/>
    <col min="3" max="5" width="20.75" customWidth="1"/>
    <col min="6" max="6" width="39.875" customWidth="1"/>
    <col min="7" max="9" width="20.75" customWidth="1"/>
  </cols>
  <sheetData>
    <row r="1" spans="1:9" ht="21" x14ac:dyDescent="0.4">
      <c r="A1" s="1"/>
      <c r="B1" s="2"/>
      <c r="C1" s="1"/>
      <c r="D1" s="1"/>
      <c r="E1" s="1"/>
      <c r="F1" s="1"/>
      <c r="G1" s="1"/>
      <c r="H1" s="3"/>
      <c r="I1" s="3" t="s">
        <v>0</v>
      </c>
    </row>
    <row r="2" spans="1:9" ht="21" x14ac:dyDescent="0.4">
      <c r="A2" s="1"/>
      <c r="B2" s="4" t="s">
        <v>1</v>
      </c>
      <c r="C2" s="4"/>
      <c r="D2" s="4"/>
      <c r="E2" s="4"/>
      <c r="F2" s="4"/>
      <c r="G2" s="4"/>
      <c r="H2" s="4"/>
      <c r="I2" s="4"/>
    </row>
    <row r="3" spans="1:9" ht="21" x14ac:dyDescent="0.4">
      <c r="A3" s="1"/>
      <c r="B3" s="5" t="s">
        <v>2</v>
      </c>
      <c r="C3" s="5"/>
      <c r="D3" s="5"/>
      <c r="E3" s="5"/>
      <c r="F3" s="5"/>
      <c r="G3" s="5"/>
      <c r="H3" s="5"/>
      <c r="I3" s="5"/>
    </row>
    <row r="4" spans="1:9" x14ac:dyDescent="0.4">
      <c r="A4" s="1"/>
      <c r="B4" s="6"/>
      <c r="C4" s="1"/>
      <c r="D4" s="1"/>
      <c r="E4" s="1"/>
      <c r="F4" s="1"/>
      <c r="G4" s="1"/>
      <c r="H4" s="1"/>
      <c r="I4" s="7" t="s">
        <v>3</v>
      </c>
    </row>
    <row r="5" spans="1:9" x14ac:dyDescent="0.4">
      <c r="A5" s="1"/>
      <c r="B5" s="8" t="s">
        <v>4</v>
      </c>
      <c r="C5" s="9"/>
      <c r="D5" s="9"/>
      <c r="E5" s="10"/>
      <c r="F5" s="8" t="s">
        <v>5</v>
      </c>
      <c r="G5" s="9"/>
      <c r="H5" s="9"/>
      <c r="I5" s="10"/>
    </row>
    <row r="6" spans="1:9" x14ac:dyDescent="0.4">
      <c r="A6" s="1"/>
      <c r="B6" s="11"/>
      <c r="C6" s="11" t="s">
        <v>6</v>
      </c>
      <c r="D6" s="11" t="s">
        <v>7</v>
      </c>
      <c r="E6" s="11" t="s">
        <v>8</v>
      </c>
      <c r="F6" s="12"/>
      <c r="G6" s="11" t="s">
        <v>6</v>
      </c>
      <c r="H6" s="11" t="s">
        <v>7</v>
      </c>
      <c r="I6" s="11" t="s">
        <v>8</v>
      </c>
    </row>
    <row r="7" spans="1:9" x14ac:dyDescent="0.4">
      <c r="A7" s="1"/>
      <c r="B7" s="13" t="s">
        <v>9</v>
      </c>
      <c r="C7" s="14">
        <f>+C8+C9+C10+C11+C12+C13+C14+C15+C16+C17+C18</f>
        <v>370377716</v>
      </c>
      <c r="D7" s="14">
        <f>+D8+D9+D10+D11+D12+D13+D14+D15+D16+D17+D18</f>
        <v>393744117</v>
      </c>
      <c r="E7" s="14">
        <f>C7-D7</f>
        <v>-23366401</v>
      </c>
      <c r="F7" s="13" t="s">
        <v>10</v>
      </c>
      <c r="G7" s="14">
        <f>+G8+G9+G10+G11+G12+G13+G14+G15+G16+G17+G18+G19+G20+G21</f>
        <v>36542386</v>
      </c>
      <c r="H7" s="14">
        <f>+H8+H9+H10+H11+H12+H13+H14+H15+H16+H17+H18+H19+H20+H21</f>
        <v>28705807</v>
      </c>
      <c r="I7" s="14">
        <f>G7-H7</f>
        <v>7836579</v>
      </c>
    </row>
    <row r="8" spans="1:9" x14ac:dyDescent="0.4">
      <c r="A8" s="1"/>
      <c r="B8" s="15" t="s">
        <v>11</v>
      </c>
      <c r="C8" s="16">
        <v>299953421</v>
      </c>
      <c r="D8" s="16">
        <v>307180645</v>
      </c>
      <c r="E8" s="16">
        <f t="shared" ref="E8:E64" si="0">C8-D8</f>
        <v>-7227224</v>
      </c>
      <c r="F8" s="17" t="s">
        <v>12</v>
      </c>
      <c r="G8" s="18">
        <v>22016663</v>
      </c>
      <c r="H8" s="18">
        <v>14525063</v>
      </c>
      <c r="I8" s="18">
        <f t="shared" ref="I8:I64" si="1">G8-H8</f>
        <v>7491600</v>
      </c>
    </row>
    <row r="9" spans="1:9" x14ac:dyDescent="0.4">
      <c r="A9" s="1"/>
      <c r="B9" s="17" t="s">
        <v>13</v>
      </c>
      <c r="C9" s="18">
        <v>55270521</v>
      </c>
      <c r="D9" s="18">
        <v>62052638</v>
      </c>
      <c r="E9" s="18">
        <f t="shared" si="0"/>
        <v>-6782117</v>
      </c>
      <c r="F9" s="17" t="s">
        <v>14</v>
      </c>
      <c r="G9" s="18">
        <v>13910</v>
      </c>
      <c r="H9" s="18"/>
      <c r="I9" s="18">
        <f t="shared" si="1"/>
        <v>13910</v>
      </c>
    </row>
    <row r="10" spans="1:9" x14ac:dyDescent="0.4">
      <c r="A10" s="1"/>
      <c r="B10" s="17" t="s">
        <v>15</v>
      </c>
      <c r="C10" s="18">
        <v>182068</v>
      </c>
      <c r="D10" s="18">
        <v>1868596</v>
      </c>
      <c r="E10" s="18">
        <f t="shared" si="0"/>
        <v>-1686528</v>
      </c>
      <c r="F10" s="17" t="s">
        <v>16</v>
      </c>
      <c r="G10" s="18"/>
      <c r="H10" s="18"/>
      <c r="I10" s="18">
        <f t="shared" si="1"/>
        <v>0</v>
      </c>
    </row>
    <row r="11" spans="1:9" x14ac:dyDescent="0.4">
      <c r="A11" s="1"/>
      <c r="B11" s="17" t="s">
        <v>17</v>
      </c>
      <c r="C11" s="18">
        <v>884000</v>
      </c>
      <c r="D11" s="18"/>
      <c r="E11" s="18">
        <f t="shared" si="0"/>
        <v>884000</v>
      </c>
      <c r="F11" s="17" t="s">
        <v>18</v>
      </c>
      <c r="G11" s="18"/>
      <c r="H11" s="18"/>
      <c r="I11" s="18">
        <f t="shared" si="1"/>
        <v>0</v>
      </c>
    </row>
    <row r="12" spans="1:9" x14ac:dyDescent="0.4">
      <c r="A12" s="1"/>
      <c r="B12" s="17" t="s">
        <v>19</v>
      </c>
      <c r="C12" s="18">
        <v>1080640</v>
      </c>
      <c r="D12" s="18">
        <v>565450</v>
      </c>
      <c r="E12" s="18">
        <f t="shared" si="0"/>
        <v>515190</v>
      </c>
      <c r="F12" s="17" t="s">
        <v>20</v>
      </c>
      <c r="G12" s="18"/>
      <c r="H12" s="18"/>
      <c r="I12" s="18">
        <f t="shared" si="1"/>
        <v>0</v>
      </c>
    </row>
    <row r="13" spans="1:9" x14ac:dyDescent="0.4">
      <c r="A13" s="1"/>
      <c r="B13" s="17" t="s">
        <v>21</v>
      </c>
      <c r="C13" s="18">
        <v>311000</v>
      </c>
      <c r="D13" s="18">
        <v>311000</v>
      </c>
      <c r="E13" s="18">
        <f t="shared" si="0"/>
        <v>0</v>
      </c>
      <c r="F13" s="17" t="s">
        <v>22</v>
      </c>
      <c r="G13" s="18"/>
      <c r="H13" s="18"/>
      <c r="I13" s="18">
        <f t="shared" si="1"/>
        <v>0</v>
      </c>
    </row>
    <row r="14" spans="1:9" x14ac:dyDescent="0.4">
      <c r="A14" s="1"/>
      <c r="B14" s="17" t="s">
        <v>23</v>
      </c>
      <c r="C14" s="18">
        <v>696066</v>
      </c>
      <c r="D14" s="18">
        <v>765788</v>
      </c>
      <c r="E14" s="18">
        <f t="shared" si="0"/>
        <v>-69722</v>
      </c>
      <c r="F14" s="17" t="s">
        <v>24</v>
      </c>
      <c r="G14" s="18"/>
      <c r="H14" s="18"/>
      <c r="I14" s="18">
        <f t="shared" si="1"/>
        <v>0</v>
      </c>
    </row>
    <row r="15" spans="1:9" x14ac:dyDescent="0.4">
      <c r="A15" s="1"/>
      <c r="B15" s="17" t="s">
        <v>25</v>
      </c>
      <c r="C15" s="18"/>
      <c r="D15" s="18"/>
      <c r="E15" s="18">
        <f t="shared" si="0"/>
        <v>0</v>
      </c>
      <c r="F15" s="17" t="s">
        <v>26</v>
      </c>
      <c r="G15" s="18">
        <v>685300</v>
      </c>
      <c r="H15" s="18">
        <v>1644720</v>
      </c>
      <c r="I15" s="18">
        <f t="shared" si="1"/>
        <v>-959420</v>
      </c>
    </row>
    <row r="16" spans="1:9" x14ac:dyDescent="0.4">
      <c r="A16" s="1"/>
      <c r="B16" s="17" t="s">
        <v>27</v>
      </c>
      <c r="C16" s="18"/>
      <c r="D16" s="18"/>
      <c r="E16" s="18">
        <f t="shared" si="0"/>
        <v>0</v>
      </c>
      <c r="F16" s="17" t="s">
        <v>28</v>
      </c>
      <c r="G16" s="18">
        <v>29476</v>
      </c>
      <c r="H16" s="18">
        <v>23160</v>
      </c>
      <c r="I16" s="18">
        <f t="shared" si="1"/>
        <v>6316</v>
      </c>
    </row>
    <row r="17" spans="1:9" x14ac:dyDescent="0.4">
      <c r="A17" s="1"/>
      <c r="B17" s="17" t="s">
        <v>29</v>
      </c>
      <c r="C17" s="18">
        <v>12000000</v>
      </c>
      <c r="D17" s="18">
        <v>21000000</v>
      </c>
      <c r="E17" s="18">
        <f t="shared" si="0"/>
        <v>-9000000</v>
      </c>
      <c r="F17" s="17" t="s">
        <v>30</v>
      </c>
      <c r="G17" s="18">
        <v>4246037</v>
      </c>
      <c r="H17" s="18">
        <v>2175864</v>
      </c>
      <c r="I17" s="18">
        <f t="shared" si="1"/>
        <v>2070173</v>
      </c>
    </row>
    <row r="18" spans="1:9" x14ac:dyDescent="0.4">
      <c r="A18" s="1"/>
      <c r="B18" s="17" t="s">
        <v>31</v>
      </c>
      <c r="C18" s="18"/>
      <c r="D18" s="18"/>
      <c r="E18" s="18">
        <f t="shared" si="0"/>
        <v>0</v>
      </c>
      <c r="F18" s="17" t="s">
        <v>32</v>
      </c>
      <c r="G18" s="18"/>
      <c r="H18" s="18"/>
      <c r="I18" s="18">
        <f t="shared" si="1"/>
        <v>0</v>
      </c>
    </row>
    <row r="19" spans="1:9" x14ac:dyDescent="0.4">
      <c r="A19" s="1"/>
      <c r="B19" s="17"/>
      <c r="C19" s="18"/>
      <c r="D19" s="18"/>
      <c r="E19" s="18"/>
      <c r="F19" s="17" t="s">
        <v>33</v>
      </c>
      <c r="G19" s="18"/>
      <c r="H19" s="18"/>
      <c r="I19" s="18">
        <f t="shared" si="1"/>
        <v>0</v>
      </c>
    </row>
    <row r="20" spans="1:9" x14ac:dyDescent="0.4">
      <c r="A20" s="1"/>
      <c r="B20" s="17"/>
      <c r="C20" s="18"/>
      <c r="D20" s="18"/>
      <c r="E20" s="18"/>
      <c r="F20" s="17" t="s">
        <v>34</v>
      </c>
      <c r="G20" s="18"/>
      <c r="H20" s="18"/>
      <c r="I20" s="18">
        <f t="shared" si="1"/>
        <v>0</v>
      </c>
    </row>
    <row r="21" spans="1:9" x14ac:dyDescent="0.4">
      <c r="A21" s="1"/>
      <c r="B21" s="17"/>
      <c r="C21" s="18"/>
      <c r="D21" s="18"/>
      <c r="E21" s="18"/>
      <c r="F21" s="17" t="s">
        <v>35</v>
      </c>
      <c r="G21" s="18">
        <v>9551000</v>
      </c>
      <c r="H21" s="18">
        <v>10337000</v>
      </c>
      <c r="I21" s="18">
        <f t="shared" si="1"/>
        <v>-786000</v>
      </c>
    </row>
    <row r="22" spans="1:9" x14ac:dyDescent="0.4">
      <c r="A22" s="1"/>
      <c r="B22" s="13" t="s">
        <v>36</v>
      </c>
      <c r="C22" s="14">
        <f>+C23 +C29</f>
        <v>521844125</v>
      </c>
      <c r="D22" s="14">
        <f>+D23 +D29</f>
        <v>504051884</v>
      </c>
      <c r="E22" s="14">
        <f t="shared" si="0"/>
        <v>17792241</v>
      </c>
      <c r="F22" s="13" t="s">
        <v>37</v>
      </c>
      <c r="G22" s="14">
        <f>+G23+G24+G25+G26+G27+G28+G29+G30+G31+G32+G33</f>
        <v>42057850</v>
      </c>
      <c r="H22" s="14">
        <f>+H23+H24+H25+H26+H27+H28+H29+H30+H31+H32+H33</f>
        <v>40121739</v>
      </c>
      <c r="I22" s="14">
        <f t="shared" si="1"/>
        <v>1936111</v>
      </c>
    </row>
    <row r="23" spans="1:9" x14ac:dyDescent="0.4">
      <c r="A23" s="1"/>
      <c r="B23" s="13" t="s">
        <v>38</v>
      </c>
      <c r="C23" s="14">
        <f>+C24+C25+C26-ABS(C27)+C28</f>
        <v>238317584</v>
      </c>
      <c r="D23" s="14">
        <f>+D24+D25+D26-ABS(D27)+D28</f>
        <v>248793505</v>
      </c>
      <c r="E23" s="14">
        <f t="shared" si="0"/>
        <v>-10475921</v>
      </c>
      <c r="F23" s="15" t="s">
        <v>39</v>
      </c>
      <c r="G23" s="16"/>
      <c r="H23" s="16"/>
      <c r="I23" s="16">
        <f t="shared" si="1"/>
        <v>0</v>
      </c>
    </row>
    <row r="24" spans="1:9" x14ac:dyDescent="0.4">
      <c r="A24" s="1"/>
      <c r="B24" s="15" t="s">
        <v>40</v>
      </c>
      <c r="C24" s="16">
        <v>79519235</v>
      </c>
      <c r="D24" s="16">
        <v>79519235</v>
      </c>
      <c r="E24" s="16">
        <f t="shared" si="0"/>
        <v>0</v>
      </c>
      <c r="F24" s="17" t="s">
        <v>41</v>
      </c>
      <c r="G24" s="18"/>
      <c r="H24" s="18"/>
      <c r="I24" s="18">
        <f t="shared" si="1"/>
        <v>0</v>
      </c>
    </row>
    <row r="25" spans="1:9" x14ac:dyDescent="0.4">
      <c r="A25" s="1"/>
      <c r="B25" s="17" t="s">
        <v>42</v>
      </c>
      <c r="C25" s="18">
        <v>796058841</v>
      </c>
      <c r="D25" s="18">
        <v>816278763</v>
      </c>
      <c r="E25" s="18">
        <f t="shared" si="0"/>
        <v>-20219922</v>
      </c>
      <c r="F25" s="17" t="s">
        <v>43</v>
      </c>
      <c r="G25" s="18"/>
      <c r="H25" s="18"/>
      <c r="I25" s="18">
        <f t="shared" si="1"/>
        <v>0</v>
      </c>
    </row>
    <row r="26" spans="1:9" x14ac:dyDescent="0.4">
      <c r="A26" s="1"/>
      <c r="B26" s="17" t="s">
        <v>44</v>
      </c>
      <c r="C26" s="18">
        <v>1000000</v>
      </c>
      <c r="D26" s="18">
        <v>1000000</v>
      </c>
      <c r="E26" s="18">
        <f t="shared" si="0"/>
        <v>0</v>
      </c>
      <c r="F26" s="17" t="s">
        <v>45</v>
      </c>
      <c r="G26" s="18"/>
      <c r="H26" s="18"/>
      <c r="I26" s="18">
        <f t="shared" si="1"/>
        <v>0</v>
      </c>
    </row>
    <row r="27" spans="1:9" x14ac:dyDescent="0.4">
      <c r="A27" s="1"/>
      <c r="B27" s="17" t="s">
        <v>46</v>
      </c>
      <c r="C27" s="18">
        <v>-638260492</v>
      </c>
      <c r="D27" s="18">
        <v>-648004493</v>
      </c>
      <c r="E27" s="18">
        <f t="shared" si="0"/>
        <v>9744001</v>
      </c>
      <c r="F27" s="17" t="s">
        <v>47</v>
      </c>
      <c r="G27" s="18"/>
      <c r="H27" s="18">
        <v>685300</v>
      </c>
      <c r="I27" s="18">
        <f t="shared" si="1"/>
        <v>-685300</v>
      </c>
    </row>
    <row r="28" spans="1:9" x14ac:dyDescent="0.4">
      <c r="A28" s="1"/>
      <c r="B28" s="19" t="s">
        <v>48</v>
      </c>
      <c r="C28" s="20"/>
      <c r="D28" s="20"/>
      <c r="E28" s="20">
        <f t="shared" si="0"/>
        <v>0</v>
      </c>
      <c r="F28" s="17" t="s">
        <v>49</v>
      </c>
      <c r="G28" s="18"/>
      <c r="H28" s="18"/>
      <c r="I28" s="18">
        <f t="shared" si="1"/>
        <v>0</v>
      </c>
    </row>
    <row r="29" spans="1:9" x14ac:dyDescent="0.4">
      <c r="A29" s="1"/>
      <c r="B29" s="13" t="s">
        <v>50</v>
      </c>
      <c r="C29" s="14">
        <f>+C30+C31+C32+C33+C34+C35+C36+C37+C38+C39+C40+C41+C42+C43+C44+C45+C46+C47+C48+C49+C50+C51+C52+C53+C54+C55+C56+C57+C58+C59+C60+C61-ABS(C62)-ABS(C63)</f>
        <v>283526541</v>
      </c>
      <c r="D29" s="14">
        <f>+D30+D31+D32+D33+D34+D35+D36+D37+D38+D39+D40+D41+D42+D43+D44+D45+D46+D47+D48+D49+D50+D51+D52+D53+D54+D55+D56+D57+D58+D59+D60+D61-ABS(D62)-ABS(D63)</f>
        <v>255258379</v>
      </c>
      <c r="E29" s="14">
        <f t="shared" si="0"/>
        <v>28268162</v>
      </c>
      <c r="F29" s="17" t="s">
        <v>51</v>
      </c>
      <c r="G29" s="18"/>
      <c r="H29" s="18"/>
      <c r="I29" s="18">
        <f t="shared" si="1"/>
        <v>0</v>
      </c>
    </row>
    <row r="30" spans="1:9" x14ac:dyDescent="0.4">
      <c r="A30" s="1"/>
      <c r="B30" s="17" t="s">
        <v>42</v>
      </c>
      <c r="C30" s="18">
        <v>55166066</v>
      </c>
      <c r="D30" s="18">
        <v>42215737</v>
      </c>
      <c r="E30" s="18">
        <f t="shared" si="0"/>
        <v>12950329</v>
      </c>
      <c r="F30" s="17" t="s">
        <v>52</v>
      </c>
      <c r="G30" s="18">
        <v>32447850</v>
      </c>
      <c r="H30" s="18">
        <v>32326439</v>
      </c>
      <c r="I30" s="18">
        <f t="shared" si="1"/>
        <v>121411</v>
      </c>
    </row>
    <row r="31" spans="1:9" x14ac:dyDescent="0.4">
      <c r="A31" s="1"/>
      <c r="B31" s="17" t="s">
        <v>46</v>
      </c>
      <c r="C31" s="18">
        <v>-31837039</v>
      </c>
      <c r="D31" s="18">
        <v>-30628776</v>
      </c>
      <c r="E31" s="18">
        <f t="shared" si="0"/>
        <v>-1208263</v>
      </c>
      <c r="F31" s="17" t="s">
        <v>53</v>
      </c>
      <c r="G31" s="18">
        <v>9610000</v>
      </c>
      <c r="H31" s="18">
        <v>7110000</v>
      </c>
      <c r="I31" s="18">
        <f t="shared" si="1"/>
        <v>2500000</v>
      </c>
    </row>
    <row r="32" spans="1:9" x14ac:dyDescent="0.4">
      <c r="A32" s="1"/>
      <c r="B32" s="17" t="s">
        <v>54</v>
      </c>
      <c r="C32" s="18">
        <v>1741500</v>
      </c>
      <c r="D32" s="18">
        <v>1741500</v>
      </c>
      <c r="E32" s="18">
        <f t="shared" si="0"/>
        <v>0</v>
      </c>
      <c r="F32" s="17" t="s">
        <v>55</v>
      </c>
      <c r="G32" s="18"/>
      <c r="H32" s="18"/>
      <c r="I32" s="18">
        <f t="shared" si="1"/>
        <v>0</v>
      </c>
    </row>
    <row r="33" spans="1:9" x14ac:dyDescent="0.4">
      <c r="A33" s="1"/>
      <c r="B33" s="17" t="s">
        <v>56</v>
      </c>
      <c r="C33" s="18">
        <v>-1741498</v>
      </c>
      <c r="D33" s="18">
        <v>-1741498</v>
      </c>
      <c r="E33" s="18">
        <f t="shared" si="0"/>
        <v>0</v>
      </c>
      <c r="F33" s="17" t="s">
        <v>57</v>
      </c>
      <c r="G33" s="18"/>
      <c r="H33" s="18"/>
      <c r="I33" s="18">
        <f t="shared" si="1"/>
        <v>0</v>
      </c>
    </row>
    <row r="34" spans="1:9" x14ac:dyDescent="0.4">
      <c r="A34" s="1"/>
      <c r="B34" s="17" t="s">
        <v>58</v>
      </c>
      <c r="C34" s="18">
        <v>51496889</v>
      </c>
      <c r="D34" s="18">
        <v>54090389</v>
      </c>
      <c r="E34" s="18">
        <f t="shared" si="0"/>
        <v>-2593500</v>
      </c>
      <c r="F34" s="13" t="s">
        <v>59</v>
      </c>
      <c r="G34" s="14">
        <f>+G7 +G22</f>
        <v>78600236</v>
      </c>
      <c r="H34" s="14">
        <f>+H7 +H22</f>
        <v>68827546</v>
      </c>
      <c r="I34" s="14">
        <f t="shared" si="1"/>
        <v>9772690</v>
      </c>
    </row>
    <row r="35" spans="1:9" x14ac:dyDescent="0.4">
      <c r="A35" s="1"/>
      <c r="B35" s="17" t="s">
        <v>60</v>
      </c>
      <c r="C35" s="18">
        <v>-39943216</v>
      </c>
      <c r="D35" s="18">
        <v>-40591537</v>
      </c>
      <c r="E35" s="18">
        <f t="shared" si="0"/>
        <v>648321</v>
      </c>
      <c r="F35" s="21" t="s">
        <v>61</v>
      </c>
      <c r="G35" s="22"/>
      <c r="H35" s="22"/>
      <c r="I35" s="23"/>
    </row>
    <row r="36" spans="1:9" x14ac:dyDescent="0.4">
      <c r="A36" s="1"/>
      <c r="B36" s="17" t="s">
        <v>62</v>
      </c>
      <c r="C36" s="18">
        <v>23654278</v>
      </c>
      <c r="D36" s="18">
        <v>27344278</v>
      </c>
      <c r="E36" s="18">
        <f t="shared" si="0"/>
        <v>-3690000</v>
      </c>
      <c r="F36" s="15" t="s">
        <v>63</v>
      </c>
      <c r="G36" s="16">
        <f>+G37+G38+G39</f>
        <v>106714600</v>
      </c>
      <c r="H36" s="16">
        <f>+H37+H38+H39</f>
        <v>106714600</v>
      </c>
      <c r="I36" s="16">
        <f t="shared" si="1"/>
        <v>0</v>
      </c>
    </row>
    <row r="37" spans="1:9" x14ac:dyDescent="0.4">
      <c r="A37" s="1"/>
      <c r="B37" s="17" t="s">
        <v>64</v>
      </c>
      <c r="C37" s="18">
        <v>-23181744</v>
      </c>
      <c r="D37" s="18">
        <v>-26634769</v>
      </c>
      <c r="E37" s="18">
        <f t="shared" si="0"/>
        <v>3453025</v>
      </c>
      <c r="F37" s="17" t="s">
        <v>65</v>
      </c>
      <c r="G37" s="18">
        <v>71089006</v>
      </c>
      <c r="H37" s="18">
        <v>71089006</v>
      </c>
      <c r="I37" s="18">
        <f t="shared" si="1"/>
        <v>0</v>
      </c>
    </row>
    <row r="38" spans="1:9" x14ac:dyDescent="0.4">
      <c r="A38" s="1"/>
      <c r="B38" s="17" t="s">
        <v>66</v>
      </c>
      <c r="C38" s="18">
        <v>56460459</v>
      </c>
      <c r="D38" s="18">
        <v>55328628</v>
      </c>
      <c r="E38" s="18">
        <f t="shared" si="0"/>
        <v>1131831</v>
      </c>
      <c r="F38" s="17" t="s">
        <v>67</v>
      </c>
      <c r="G38" s="18">
        <v>27607600</v>
      </c>
      <c r="H38" s="18">
        <v>27607600</v>
      </c>
      <c r="I38" s="18">
        <f t="shared" si="1"/>
        <v>0</v>
      </c>
    </row>
    <row r="39" spans="1:9" x14ac:dyDescent="0.4">
      <c r="A39" s="1"/>
      <c r="B39" s="17" t="s">
        <v>68</v>
      </c>
      <c r="C39" s="18">
        <v>-36559009</v>
      </c>
      <c r="D39" s="18">
        <v>-35136885</v>
      </c>
      <c r="E39" s="18">
        <f t="shared" si="0"/>
        <v>-1422124</v>
      </c>
      <c r="F39" s="17" t="s">
        <v>69</v>
      </c>
      <c r="G39" s="18">
        <v>8017994</v>
      </c>
      <c r="H39" s="18">
        <v>8017994</v>
      </c>
      <c r="I39" s="18">
        <f t="shared" si="1"/>
        <v>0</v>
      </c>
    </row>
    <row r="40" spans="1:9" x14ac:dyDescent="0.4">
      <c r="A40" s="1"/>
      <c r="B40" s="17" t="s">
        <v>70</v>
      </c>
      <c r="C40" s="18">
        <v>4432752</v>
      </c>
      <c r="D40" s="18">
        <v>4432752</v>
      </c>
      <c r="E40" s="18">
        <f t="shared" si="0"/>
        <v>0</v>
      </c>
      <c r="F40" s="17" t="s">
        <v>71</v>
      </c>
      <c r="G40" s="18">
        <v>96469445</v>
      </c>
      <c r="H40" s="18">
        <v>103268699</v>
      </c>
      <c r="I40" s="18">
        <f t="shared" si="1"/>
        <v>-6799254</v>
      </c>
    </row>
    <row r="41" spans="1:9" x14ac:dyDescent="0.4">
      <c r="A41" s="1"/>
      <c r="B41" s="17" t="s">
        <v>72</v>
      </c>
      <c r="C41" s="18">
        <v>-3989469</v>
      </c>
      <c r="D41" s="18">
        <v>-3102920</v>
      </c>
      <c r="E41" s="18">
        <f t="shared" si="0"/>
        <v>-886549</v>
      </c>
      <c r="F41" s="17" t="s">
        <v>73</v>
      </c>
      <c r="G41" s="18">
        <f>+G42+G43+G44+G45+G46+G47+G48+G49</f>
        <v>162558041</v>
      </c>
      <c r="H41" s="18">
        <f>+H42+H43+H44+H45+H46+H47+H48+H49</f>
        <v>146210027</v>
      </c>
      <c r="I41" s="18">
        <f t="shared" si="1"/>
        <v>16348014</v>
      </c>
    </row>
    <row r="42" spans="1:9" x14ac:dyDescent="0.4">
      <c r="A42" s="1"/>
      <c r="B42" s="17" t="s">
        <v>74</v>
      </c>
      <c r="C42" s="18">
        <v>2721948</v>
      </c>
      <c r="D42" s="18">
        <v>3949774</v>
      </c>
      <c r="E42" s="18">
        <f t="shared" si="0"/>
        <v>-1227826</v>
      </c>
      <c r="F42" s="17" t="s">
        <v>75</v>
      </c>
      <c r="G42" s="18"/>
      <c r="H42" s="18"/>
      <c r="I42" s="18">
        <f t="shared" si="1"/>
        <v>0</v>
      </c>
    </row>
    <row r="43" spans="1:9" x14ac:dyDescent="0.4">
      <c r="A43" s="1"/>
      <c r="B43" s="17" t="s">
        <v>76</v>
      </c>
      <c r="C43" s="18">
        <v>379080</v>
      </c>
      <c r="D43" s="18">
        <v>1137240</v>
      </c>
      <c r="E43" s="18">
        <f t="shared" si="0"/>
        <v>-758160</v>
      </c>
      <c r="F43" s="17" t="s">
        <v>77</v>
      </c>
      <c r="G43" s="18"/>
      <c r="H43" s="18"/>
      <c r="I43" s="18">
        <f t="shared" si="1"/>
        <v>0</v>
      </c>
    </row>
    <row r="44" spans="1:9" x14ac:dyDescent="0.4">
      <c r="A44" s="1"/>
      <c r="B44" s="17" t="s">
        <v>78</v>
      </c>
      <c r="C44" s="18"/>
      <c r="D44" s="18"/>
      <c r="E44" s="18">
        <f t="shared" si="0"/>
        <v>0</v>
      </c>
      <c r="F44" s="17" t="s">
        <v>79</v>
      </c>
      <c r="G44" s="18">
        <v>107000000</v>
      </c>
      <c r="H44" s="18">
        <v>110000000</v>
      </c>
      <c r="I44" s="18">
        <f t="shared" si="1"/>
        <v>-3000000</v>
      </c>
    </row>
    <row r="45" spans="1:9" x14ac:dyDescent="0.4">
      <c r="A45" s="1"/>
      <c r="B45" s="17" t="s">
        <v>80</v>
      </c>
      <c r="C45" s="18">
        <v>4236000</v>
      </c>
      <c r="D45" s="18">
        <v>2118000</v>
      </c>
      <c r="E45" s="18">
        <f t="shared" si="0"/>
        <v>2118000</v>
      </c>
      <c r="F45" s="17" t="s">
        <v>81</v>
      </c>
      <c r="G45" s="18">
        <v>51794000</v>
      </c>
      <c r="H45" s="18">
        <v>33328000</v>
      </c>
      <c r="I45" s="18">
        <f t="shared" si="1"/>
        <v>18466000</v>
      </c>
    </row>
    <row r="46" spans="1:9" x14ac:dyDescent="0.4">
      <c r="A46" s="1"/>
      <c r="B46" s="17" t="s">
        <v>82</v>
      </c>
      <c r="C46" s="18"/>
      <c r="D46" s="18"/>
      <c r="E46" s="18">
        <f t="shared" si="0"/>
        <v>0</v>
      </c>
      <c r="F46" s="17" t="s">
        <v>83</v>
      </c>
      <c r="G46" s="18">
        <v>3764041</v>
      </c>
      <c r="H46" s="18">
        <v>2882027</v>
      </c>
      <c r="I46" s="18">
        <f t="shared" si="1"/>
        <v>882014</v>
      </c>
    </row>
    <row r="47" spans="1:9" x14ac:dyDescent="0.4">
      <c r="A47" s="1"/>
      <c r="B47" s="17" t="s">
        <v>84</v>
      </c>
      <c r="C47" s="18">
        <v>15000000</v>
      </c>
      <c r="D47" s="18">
        <v>15000000</v>
      </c>
      <c r="E47" s="18">
        <f t="shared" si="0"/>
        <v>0</v>
      </c>
      <c r="F47" s="17" t="s">
        <v>85</v>
      </c>
      <c r="G47" s="18"/>
      <c r="H47" s="18"/>
      <c r="I47" s="18">
        <f t="shared" si="1"/>
        <v>0</v>
      </c>
    </row>
    <row r="48" spans="1:9" x14ac:dyDescent="0.4">
      <c r="A48" s="1"/>
      <c r="B48" s="17" t="s">
        <v>86</v>
      </c>
      <c r="C48" s="18">
        <v>32447850</v>
      </c>
      <c r="D48" s="18">
        <v>32326439</v>
      </c>
      <c r="E48" s="18">
        <f t="shared" si="0"/>
        <v>121411</v>
      </c>
      <c r="F48" s="17" t="s">
        <v>87</v>
      </c>
      <c r="G48" s="18"/>
      <c r="H48" s="18"/>
      <c r="I48" s="18">
        <f t="shared" si="1"/>
        <v>0</v>
      </c>
    </row>
    <row r="49" spans="1:9" x14ac:dyDescent="0.4">
      <c r="A49" s="1"/>
      <c r="B49" s="17" t="s">
        <v>88</v>
      </c>
      <c r="C49" s="18"/>
      <c r="D49" s="18"/>
      <c r="E49" s="18">
        <f t="shared" si="0"/>
        <v>0</v>
      </c>
      <c r="F49" s="17" t="s">
        <v>89</v>
      </c>
      <c r="G49" s="18"/>
      <c r="H49" s="18"/>
      <c r="I49" s="18">
        <f t="shared" si="1"/>
        <v>0</v>
      </c>
    </row>
    <row r="50" spans="1:9" x14ac:dyDescent="0.4">
      <c r="A50" s="1"/>
      <c r="B50" s="17" t="s">
        <v>90</v>
      </c>
      <c r="C50" s="18"/>
      <c r="D50" s="18"/>
      <c r="E50" s="18">
        <f t="shared" si="0"/>
        <v>0</v>
      </c>
      <c r="F50" s="17" t="s">
        <v>91</v>
      </c>
      <c r="G50" s="18">
        <v>447879519</v>
      </c>
      <c r="H50" s="18">
        <v>472775129</v>
      </c>
      <c r="I50" s="18">
        <f t="shared" si="1"/>
        <v>-24895610</v>
      </c>
    </row>
    <row r="51" spans="1:9" x14ac:dyDescent="0.4">
      <c r="A51" s="1"/>
      <c r="B51" s="17" t="s">
        <v>92</v>
      </c>
      <c r="C51" s="18">
        <v>107000000</v>
      </c>
      <c r="D51" s="18">
        <v>110000000</v>
      </c>
      <c r="E51" s="18">
        <f t="shared" si="0"/>
        <v>-3000000</v>
      </c>
      <c r="F51" s="17" t="s">
        <v>93</v>
      </c>
      <c r="G51" s="18">
        <v>-8547596</v>
      </c>
      <c r="H51" s="18">
        <v>-22998825</v>
      </c>
      <c r="I51" s="18">
        <f t="shared" si="1"/>
        <v>14451229</v>
      </c>
    </row>
    <row r="52" spans="1:9" x14ac:dyDescent="0.4">
      <c r="A52" s="1"/>
      <c r="B52" s="17" t="s">
        <v>94</v>
      </c>
      <c r="C52" s="18"/>
      <c r="D52" s="18"/>
      <c r="E52" s="18">
        <f t="shared" si="0"/>
        <v>0</v>
      </c>
      <c r="F52" s="17"/>
      <c r="G52" s="18"/>
      <c r="H52" s="18"/>
      <c r="I52" s="18"/>
    </row>
    <row r="53" spans="1:9" x14ac:dyDescent="0.4">
      <c r="A53" s="1"/>
      <c r="B53" s="17" t="s">
        <v>95</v>
      </c>
      <c r="C53" s="18"/>
      <c r="D53" s="18"/>
      <c r="E53" s="18">
        <f t="shared" si="0"/>
        <v>0</v>
      </c>
      <c r="F53" s="17"/>
      <c r="G53" s="18"/>
      <c r="H53" s="18"/>
      <c r="I53" s="18"/>
    </row>
    <row r="54" spans="1:9" x14ac:dyDescent="0.4">
      <c r="A54" s="1"/>
      <c r="B54" s="17" t="s">
        <v>96</v>
      </c>
      <c r="C54" s="18">
        <v>9610000</v>
      </c>
      <c r="D54" s="18">
        <v>7110000</v>
      </c>
      <c r="E54" s="18">
        <f t="shared" si="0"/>
        <v>2500000</v>
      </c>
      <c r="F54" s="17"/>
      <c r="G54" s="18"/>
      <c r="H54" s="18"/>
      <c r="I54" s="18"/>
    </row>
    <row r="55" spans="1:9" x14ac:dyDescent="0.4">
      <c r="A55" s="1"/>
      <c r="B55" s="17" t="s">
        <v>97</v>
      </c>
      <c r="C55" s="18">
        <v>51794000</v>
      </c>
      <c r="D55" s="18">
        <v>33328000</v>
      </c>
      <c r="E55" s="18">
        <f t="shared" si="0"/>
        <v>18466000</v>
      </c>
      <c r="F55" s="17"/>
      <c r="G55" s="18"/>
      <c r="H55" s="18"/>
      <c r="I55" s="18"/>
    </row>
    <row r="56" spans="1:9" x14ac:dyDescent="0.4">
      <c r="A56" s="1"/>
      <c r="B56" s="17" t="s">
        <v>98</v>
      </c>
      <c r="C56" s="18">
        <v>3764041</v>
      </c>
      <c r="D56" s="18">
        <v>2882027</v>
      </c>
      <c r="E56" s="18">
        <f t="shared" si="0"/>
        <v>882014</v>
      </c>
      <c r="F56" s="17"/>
      <c r="G56" s="18"/>
      <c r="H56" s="18"/>
      <c r="I56" s="18"/>
    </row>
    <row r="57" spans="1:9" x14ac:dyDescent="0.4">
      <c r="A57" s="1"/>
      <c r="B57" s="17" t="s">
        <v>99</v>
      </c>
      <c r="C57" s="18"/>
      <c r="D57" s="18"/>
      <c r="E57" s="18">
        <f t="shared" si="0"/>
        <v>0</v>
      </c>
      <c r="F57" s="17"/>
      <c r="G57" s="18"/>
      <c r="H57" s="18"/>
      <c r="I57" s="18"/>
    </row>
    <row r="58" spans="1:9" x14ac:dyDescent="0.4">
      <c r="A58" s="1"/>
      <c r="B58" s="17" t="s">
        <v>100</v>
      </c>
      <c r="C58" s="18"/>
      <c r="D58" s="18"/>
      <c r="E58" s="18">
        <f t="shared" si="0"/>
        <v>0</v>
      </c>
      <c r="F58" s="17"/>
      <c r="G58" s="18"/>
      <c r="H58" s="18"/>
      <c r="I58" s="18"/>
    </row>
    <row r="59" spans="1:9" x14ac:dyDescent="0.4">
      <c r="A59" s="1"/>
      <c r="B59" s="17" t="s">
        <v>101</v>
      </c>
      <c r="C59" s="18">
        <v>90000</v>
      </c>
      <c r="D59" s="18">
        <v>90000</v>
      </c>
      <c r="E59" s="18">
        <f t="shared" si="0"/>
        <v>0</v>
      </c>
      <c r="F59" s="17"/>
      <c r="G59" s="18"/>
      <c r="H59" s="18"/>
      <c r="I59" s="18"/>
    </row>
    <row r="60" spans="1:9" x14ac:dyDescent="0.4">
      <c r="A60" s="1"/>
      <c r="B60" s="17" t="s">
        <v>102</v>
      </c>
      <c r="C60" s="18">
        <v>783653</v>
      </c>
      <c r="D60" s="18"/>
      <c r="E60" s="18">
        <f t="shared" si="0"/>
        <v>783653</v>
      </c>
      <c r="F60" s="17"/>
      <c r="G60" s="18"/>
      <c r="H60" s="18"/>
      <c r="I60" s="18"/>
    </row>
    <row r="61" spans="1:9" x14ac:dyDescent="0.4">
      <c r="A61" s="1"/>
      <c r="B61" s="17" t="s">
        <v>103</v>
      </c>
      <c r="C61" s="18"/>
      <c r="D61" s="18"/>
      <c r="E61" s="18">
        <f t="shared" si="0"/>
        <v>0</v>
      </c>
      <c r="F61" s="17"/>
      <c r="G61" s="18"/>
      <c r="H61" s="18"/>
      <c r="I61" s="18"/>
    </row>
    <row r="62" spans="1:9" x14ac:dyDescent="0.4">
      <c r="A62" s="1"/>
      <c r="B62" s="17" t="s">
        <v>104</v>
      </c>
      <c r="C62" s="18"/>
      <c r="D62" s="18"/>
      <c r="E62" s="18">
        <f t="shared" si="0"/>
        <v>0</v>
      </c>
      <c r="F62" s="19"/>
      <c r="G62" s="20"/>
      <c r="H62" s="20"/>
      <c r="I62" s="20"/>
    </row>
    <row r="63" spans="1:9" x14ac:dyDescent="0.4">
      <c r="A63" s="1"/>
      <c r="B63" s="19" t="s">
        <v>105</v>
      </c>
      <c r="C63" s="20"/>
      <c r="D63" s="20"/>
      <c r="E63" s="20">
        <f t="shared" si="0"/>
        <v>0</v>
      </c>
      <c r="F63" s="13" t="s">
        <v>106</v>
      </c>
      <c r="G63" s="14">
        <f>+G36 +G40 +G41 +G50</f>
        <v>813621605</v>
      </c>
      <c r="H63" s="14">
        <f>+H36 +H40 +H41 +H50</f>
        <v>828968455</v>
      </c>
      <c r="I63" s="14">
        <f t="shared" si="1"/>
        <v>-15346850</v>
      </c>
    </row>
    <row r="64" spans="1:9" x14ac:dyDescent="0.4">
      <c r="A64" s="1"/>
      <c r="B64" s="13" t="s">
        <v>107</v>
      </c>
      <c r="C64" s="14">
        <f>+C7 +C22</f>
        <v>892221841</v>
      </c>
      <c r="D64" s="14">
        <f>+D7 +D22</f>
        <v>897796001</v>
      </c>
      <c r="E64" s="14">
        <f t="shared" si="0"/>
        <v>-5574160</v>
      </c>
      <c r="F64" s="24" t="s">
        <v>108</v>
      </c>
      <c r="G64" s="25">
        <f>+G34 +G63</f>
        <v>892221841</v>
      </c>
      <c r="H64" s="25">
        <f>+H34 +H63</f>
        <v>897796001</v>
      </c>
      <c r="I64" s="25">
        <f t="shared" si="1"/>
        <v>-5574160</v>
      </c>
    </row>
  </sheetData>
  <mergeCells count="5">
    <mergeCell ref="B2:I2"/>
    <mergeCell ref="B3:I3"/>
    <mergeCell ref="B5:E5"/>
    <mergeCell ref="F5:I5"/>
    <mergeCell ref="F35:I35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5E89C-9223-4B93-9786-93A35EDDF39F}">
  <sheetPr>
    <pageSetUpPr fitToPage="1"/>
  </sheetPr>
  <dimension ref="A1:I64"/>
  <sheetViews>
    <sheetView showGridLines="0" workbookViewId="0"/>
  </sheetViews>
  <sheetFormatPr defaultRowHeight="18.75" x14ac:dyDescent="0.4"/>
  <cols>
    <col min="1" max="1" width="1.5" customWidth="1"/>
    <col min="2" max="2" width="39.875" customWidth="1"/>
    <col min="3" max="5" width="20.75" customWidth="1"/>
    <col min="6" max="6" width="39.875" customWidth="1"/>
    <col min="7" max="9" width="20.75" customWidth="1"/>
  </cols>
  <sheetData>
    <row r="1" spans="1:9" ht="21" x14ac:dyDescent="0.4">
      <c r="A1" s="1"/>
      <c r="B1" s="2"/>
      <c r="C1" s="1"/>
      <c r="D1" s="1"/>
      <c r="E1" s="1"/>
      <c r="F1" s="1"/>
      <c r="G1" s="1"/>
      <c r="H1" s="3"/>
      <c r="I1" s="3" t="s">
        <v>0</v>
      </c>
    </row>
    <row r="2" spans="1:9" ht="21" x14ac:dyDescent="0.4">
      <c r="A2" s="1"/>
      <c r="B2" s="4" t="s">
        <v>109</v>
      </c>
      <c r="C2" s="4"/>
      <c r="D2" s="4"/>
      <c r="E2" s="4"/>
      <c r="F2" s="4"/>
      <c r="G2" s="4"/>
      <c r="H2" s="4"/>
      <c r="I2" s="4"/>
    </row>
    <row r="3" spans="1:9" ht="21" x14ac:dyDescent="0.4">
      <c r="A3" s="1"/>
      <c r="B3" s="5" t="s">
        <v>2</v>
      </c>
      <c r="C3" s="5"/>
      <c r="D3" s="5"/>
      <c r="E3" s="5"/>
      <c r="F3" s="5"/>
      <c r="G3" s="5"/>
      <c r="H3" s="5"/>
      <c r="I3" s="5"/>
    </row>
    <row r="4" spans="1:9" x14ac:dyDescent="0.4">
      <c r="A4" s="1"/>
      <c r="B4" s="6"/>
      <c r="C4" s="1"/>
      <c r="D4" s="1"/>
      <c r="E4" s="1"/>
      <c r="F4" s="1"/>
      <c r="G4" s="1"/>
      <c r="H4" s="1"/>
      <c r="I4" s="7" t="s">
        <v>3</v>
      </c>
    </row>
    <row r="5" spans="1:9" x14ac:dyDescent="0.4">
      <c r="A5" s="1"/>
      <c r="B5" s="8" t="s">
        <v>4</v>
      </c>
      <c r="C5" s="9"/>
      <c r="D5" s="9"/>
      <c r="E5" s="10"/>
      <c r="F5" s="8" t="s">
        <v>5</v>
      </c>
      <c r="G5" s="9"/>
      <c r="H5" s="9"/>
      <c r="I5" s="10"/>
    </row>
    <row r="6" spans="1:9" x14ac:dyDescent="0.4">
      <c r="A6" s="1"/>
      <c r="B6" s="11"/>
      <c r="C6" s="11" t="s">
        <v>6</v>
      </c>
      <c r="D6" s="11" t="s">
        <v>7</v>
      </c>
      <c r="E6" s="11" t="s">
        <v>8</v>
      </c>
      <c r="F6" s="12"/>
      <c r="G6" s="11" t="s">
        <v>6</v>
      </c>
      <c r="H6" s="11" t="s">
        <v>7</v>
      </c>
      <c r="I6" s="11" t="s">
        <v>8</v>
      </c>
    </row>
    <row r="7" spans="1:9" x14ac:dyDescent="0.4">
      <c r="A7" s="1"/>
      <c r="B7" s="13" t="s">
        <v>9</v>
      </c>
      <c r="C7" s="14">
        <f>+C8+C9+C10+C11+C12+C13+C14+C15+C16+C17+C18</f>
        <v>331440789</v>
      </c>
      <c r="D7" s="14">
        <f>+D8+D9+D10+D11+D12+D13+D14+D15+D16+D17+D18</f>
        <v>305694512</v>
      </c>
      <c r="E7" s="14">
        <f>C7-D7</f>
        <v>25746277</v>
      </c>
      <c r="F7" s="13" t="s">
        <v>10</v>
      </c>
      <c r="G7" s="14">
        <f>+G8+G9+G10+G11+G12+G13+G14+G15+G16+G17+G18+G19+G20+G21</f>
        <v>24195646</v>
      </c>
      <c r="H7" s="14">
        <f>+H8+H9+H10+H11+H12+H13+H14+H15+H16+H17+H18+H19+H20+H21</f>
        <v>19172902</v>
      </c>
      <c r="I7" s="14">
        <f>G7-H7</f>
        <v>5022744</v>
      </c>
    </row>
    <row r="8" spans="1:9" x14ac:dyDescent="0.4">
      <c r="A8" s="1"/>
      <c r="B8" s="15" t="s">
        <v>11</v>
      </c>
      <c r="C8" s="16">
        <v>276605072</v>
      </c>
      <c r="D8" s="16">
        <v>251076992</v>
      </c>
      <c r="E8" s="16">
        <f t="shared" ref="E8:E18" si="0">C8-D8</f>
        <v>25528080</v>
      </c>
      <c r="F8" s="17" t="s">
        <v>12</v>
      </c>
      <c r="G8" s="18">
        <v>12868899</v>
      </c>
      <c r="H8" s="18">
        <v>9236263</v>
      </c>
      <c r="I8" s="18">
        <f t="shared" ref="I8:I34" si="1">G8-H8</f>
        <v>3632636</v>
      </c>
    </row>
    <row r="9" spans="1:9" x14ac:dyDescent="0.4">
      <c r="A9" s="1"/>
      <c r="B9" s="17" t="s">
        <v>13</v>
      </c>
      <c r="C9" s="18">
        <v>52014738</v>
      </c>
      <c r="D9" s="18">
        <v>51396030</v>
      </c>
      <c r="E9" s="18">
        <f t="shared" si="0"/>
        <v>618708</v>
      </c>
      <c r="F9" s="17" t="s">
        <v>14</v>
      </c>
      <c r="G9" s="18"/>
      <c r="H9" s="18"/>
      <c r="I9" s="18">
        <f t="shared" si="1"/>
        <v>0</v>
      </c>
    </row>
    <row r="10" spans="1:9" x14ac:dyDescent="0.4">
      <c r="A10" s="1"/>
      <c r="B10" s="17" t="s">
        <v>15</v>
      </c>
      <c r="C10" s="18">
        <v>304767</v>
      </c>
      <c r="D10" s="18">
        <v>467288</v>
      </c>
      <c r="E10" s="18">
        <f t="shared" si="0"/>
        <v>-162521</v>
      </c>
      <c r="F10" s="17" t="s">
        <v>16</v>
      </c>
      <c r="G10" s="18"/>
      <c r="H10" s="18"/>
      <c r="I10" s="18">
        <f t="shared" si="1"/>
        <v>0</v>
      </c>
    </row>
    <row r="11" spans="1:9" x14ac:dyDescent="0.4">
      <c r="A11" s="1"/>
      <c r="B11" s="17" t="s">
        <v>17</v>
      </c>
      <c r="C11" s="18">
        <v>107000</v>
      </c>
      <c r="D11" s="18"/>
      <c r="E11" s="18">
        <f t="shared" si="0"/>
        <v>107000</v>
      </c>
      <c r="F11" s="17" t="s">
        <v>18</v>
      </c>
      <c r="G11" s="18"/>
      <c r="H11" s="18"/>
      <c r="I11" s="18">
        <f t="shared" si="1"/>
        <v>0</v>
      </c>
    </row>
    <row r="12" spans="1:9" x14ac:dyDescent="0.4">
      <c r="A12" s="1"/>
      <c r="B12" s="17" t="s">
        <v>19</v>
      </c>
      <c r="C12" s="18">
        <v>2045281</v>
      </c>
      <c r="D12" s="18">
        <v>2150160</v>
      </c>
      <c r="E12" s="18">
        <f t="shared" si="0"/>
        <v>-104879</v>
      </c>
      <c r="F12" s="17" t="s">
        <v>20</v>
      </c>
      <c r="G12" s="18"/>
      <c r="H12" s="18"/>
      <c r="I12" s="18">
        <f t="shared" si="1"/>
        <v>0</v>
      </c>
    </row>
    <row r="13" spans="1:9" x14ac:dyDescent="0.4">
      <c r="A13" s="1"/>
      <c r="B13" s="17" t="s">
        <v>21</v>
      </c>
      <c r="C13" s="18"/>
      <c r="D13" s="18"/>
      <c r="E13" s="18">
        <f t="shared" si="0"/>
        <v>0</v>
      </c>
      <c r="F13" s="17" t="s">
        <v>22</v>
      </c>
      <c r="G13" s="18"/>
      <c r="H13" s="18"/>
      <c r="I13" s="18">
        <f t="shared" si="1"/>
        <v>0</v>
      </c>
    </row>
    <row r="14" spans="1:9" x14ac:dyDescent="0.4">
      <c r="A14" s="1"/>
      <c r="B14" s="17" t="s">
        <v>23</v>
      </c>
      <c r="C14" s="18">
        <v>363931</v>
      </c>
      <c r="D14" s="18">
        <v>604042</v>
      </c>
      <c r="E14" s="18">
        <f t="shared" si="0"/>
        <v>-240111</v>
      </c>
      <c r="F14" s="17" t="s">
        <v>24</v>
      </c>
      <c r="G14" s="18"/>
      <c r="H14" s="18"/>
      <c r="I14" s="18">
        <f t="shared" si="1"/>
        <v>0</v>
      </c>
    </row>
    <row r="15" spans="1:9" x14ac:dyDescent="0.4">
      <c r="A15" s="1"/>
      <c r="B15" s="17" t="s">
        <v>25</v>
      </c>
      <c r="C15" s="18"/>
      <c r="D15" s="18"/>
      <c r="E15" s="18">
        <f t="shared" si="0"/>
        <v>0</v>
      </c>
      <c r="F15" s="17" t="s">
        <v>26</v>
      </c>
      <c r="G15" s="18"/>
      <c r="H15" s="18"/>
      <c r="I15" s="18">
        <f t="shared" si="1"/>
        <v>0</v>
      </c>
    </row>
    <row r="16" spans="1:9" x14ac:dyDescent="0.4">
      <c r="A16" s="1"/>
      <c r="B16" s="17" t="s">
        <v>27</v>
      </c>
      <c r="C16" s="18"/>
      <c r="D16" s="18"/>
      <c r="E16" s="18">
        <f t="shared" si="0"/>
        <v>0</v>
      </c>
      <c r="F16" s="17" t="s">
        <v>28</v>
      </c>
      <c r="G16" s="18"/>
      <c r="H16" s="18"/>
      <c r="I16" s="18">
        <f t="shared" si="1"/>
        <v>0</v>
      </c>
    </row>
    <row r="17" spans="1:9" x14ac:dyDescent="0.4">
      <c r="A17" s="1"/>
      <c r="B17" s="17" t="s">
        <v>29</v>
      </c>
      <c r="C17" s="18"/>
      <c r="D17" s="18"/>
      <c r="E17" s="18">
        <f t="shared" si="0"/>
        <v>0</v>
      </c>
      <c r="F17" s="17" t="s">
        <v>30</v>
      </c>
      <c r="G17" s="18">
        <v>2403252</v>
      </c>
      <c r="H17" s="18">
        <v>563544</v>
      </c>
      <c r="I17" s="18">
        <f t="shared" si="1"/>
        <v>1839708</v>
      </c>
    </row>
    <row r="18" spans="1:9" x14ac:dyDescent="0.4">
      <c r="A18" s="1"/>
      <c r="B18" s="17" t="s">
        <v>31</v>
      </c>
      <c r="C18" s="18"/>
      <c r="D18" s="18"/>
      <c r="E18" s="18">
        <f t="shared" si="0"/>
        <v>0</v>
      </c>
      <c r="F18" s="17" t="s">
        <v>32</v>
      </c>
      <c r="G18" s="18"/>
      <c r="H18" s="18"/>
      <c r="I18" s="18">
        <f t="shared" si="1"/>
        <v>0</v>
      </c>
    </row>
    <row r="19" spans="1:9" x14ac:dyDescent="0.4">
      <c r="A19" s="1"/>
      <c r="B19" s="17"/>
      <c r="C19" s="18"/>
      <c r="D19" s="18"/>
      <c r="E19" s="18"/>
      <c r="F19" s="17" t="s">
        <v>33</v>
      </c>
      <c r="G19" s="18"/>
      <c r="H19" s="18"/>
      <c r="I19" s="18">
        <f t="shared" si="1"/>
        <v>0</v>
      </c>
    </row>
    <row r="20" spans="1:9" x14ac:dyDescent="0.4">
      <c r="A20" s="1"/>
      <c r="B20" s="17"/>
      <c r="C20" s="18"/>
      <c r="D20" s="18"/>
      <c r="E20" s="18"/>
      <c r="F20" s="17" t="s">
        <v>34</v>
      </c>
      <c r="G20" s="18">
        <v>21495</v>
      </c>
      <c r="H20" s="18">
        <v>15095</v>
      </c>
      <c r="I20" s="18">
        <f t="shared" si="1"/>
        <v>6400</v>
      </c>
    </row>
    <row r="21" spans="1:9" x14ac:dyDescent="0.4">
      <c r="A21" s="1"/>
      <c r="B21" s="17"/>
      <c r="C21" s="18"/>
      <c r="D21" s="18"/>
      <c r="E21" s="18"/>
      <c r="F21" s="17" t="s">
        <v>35</v>
      </c>
      <c r="G21" s="18">
        <v>8902000</v>
      </c>
      <c r="H21" s="18">
        <v>9358000</v>
      </c>
      <c r="I21" s="18">
        <f t="shared" si="1"/>
        <v>-456000</v>
      </c>
    </row>
    <row r="22" spans="1:9" x14ac:dyDescent="0.4">
      <c r="A22" s="1"/>
      <c r="B22" s="13" t="s">
        <v>36</v>
      </c>
      <c r="C22" s="14">
        <f>+C23 +C29</f>
        <v>480786208</v>
      </c>
      <c r="D22" s="14">
        <f>+D23 +D29</f>
        <v>494405820</v>
      </c>
      <c r="E22" s="14">
        <f t="shared" ref="E22:E64" si="2">C22-D22</f>
        <v>-13619612</v>
      </c>
      <c r="F22" s="13" t="s">
        <v>37</v>
      </c>
      <c r="G22" s="14">
        <f>+G23+G24+G25+G26+G27+G28+G29+G30+G31+G32+G33</f>
        <v>27657488</v>
      </c>
      <c r="H22" s="14">
        <f>+H23+H24+H25+H26+H27+H28+H29+H30+H31+H32+H33</f>
        <v>27446257</v>
      </c>
      <c r="I22" s="14">
        <f t="shared" si="1"/>
        <v>211231</v>
      </c>
    </row>
    <row r="23" spans="1:9" x14ac:dyDescent="0.4">
      <c r="A23" s="1"/>
      <c r="B23" s="13" t="s">
        <v>38</v>
      </c>
      <c r="C23" s="14">
        <f>+C24+C25+C26-ABS(C27)+C28</f>
        <v>277670118</v>
      </c>
      <c r="D23" s="14">
        <f>+D24+D25+D26-ABS(D27)+D28</f>
        <v>289539055</v>
      </c>
      <c r="E23" s="14">
        <f t="shared" si="2"/>
        <v>-11868937</v>
      </c>
      <c r="F23" s="15" t="s">
        <v>39</v>
      </c>
      <c r="G23" s="16"/>
      <c r="H23" s="16"/>
      <c r="I23" s="16">
        <f t="shared" si="1"/>
        <v>0</v>
      </c>
    </row>
    <row r="24" spans="1:9" x14ac:dyDescent="0.4">
      <c r="A24" s="1"/>
      <c r="B24" s="15" t="s">
        <v>40</v>
      </c>
      <c r="C24" s="16"/>
      <c r="D24" s="16"/>
      <c r="E24" s="16">
        <f t="shared" si="2"/>
        <v>0</v>
      </c>
      <c r="F24" s="17" t="s">
        <v>41</v>
      </c>
      <c r="G24" s="18"/>
      <c r="H24" s="18"/>
      <c r="I24" s="18">
        <f t="shared" si="1"/>
        <v>0</v>
      </c>
    </row>
    <row r="25" spans="1:9" x14ac:dyDescent="0.4">
      <c r="A25" s="1"/>
      <c r="B25" s="17" t="s">
        <v>42</v>
      </c>
      <c r="C25" s="18">
        <v>835165456</v>
      </c>
      <c r="D25" s="18">
        <v>833350456</v>
      </c>
      <c r="E25" s="18">
        <f t="shared" si="2"/>
        <v>1815000</v>
      </c>
      <c r="F25" s="17" t="s">
        <v>43</v>
      </c>
      <c r="G25" s="18"/>
      <c r="H25" s="18"/>
      <c r="I25" s="18">
        <f t="shared" si="1"/>
        <v>0</v>
      </c>
    </row>
    <row r="26" spans="1:9" x14ac:dyDescent="0.4">
      <c r="A26" s="1"/>
      <c r="B26" s="17" t="s">
        <v>44</v>
      </c>
      <c r="C26" s="18"/>
      <c r="D26" s="18"/>
      <c r="E26" s="18">
        <f t="shared" si="2"/>
        <v>0</v>
      </c>
      <c r="F26" s="17" t="s">
        <v>45</v>
      </c>
      <c r="G26" s="18"/>
      <c r="H26" s="18"/>
      <c r="I26" s="18">
        <f t="shared" si="1"/>
        <v>0</v>
      </c>
    </row>
    <row r="27" spans="1:9" x14ac:dyDescent="0.4">
      <c r="A27" s="1"/>
      <c r="B27" s="17" t="s">
        <v>46</v>
      </c>
      <c r="C27" s="18">
        <v>-557495338</v>
      </c>
      <c r="D27" s="18">
        <v>-543811401</v>
      </c>
      <c r="E27" s="18">
        <f t="shared" si="2"/>
        <v>-13683937</v>
      </c>
      <c r="F27" s="17" t="s">
        <v>47</v>
      </c>
      <c r="G27" s="18"/>
      <c r="H27" s="18"/>
      <c r="I27" s="18">
        <f t="shared" si="1"/>
        <v>0</v>
      </c>
    </row>
    <row r="28" spans="1:9" x14ac:dyDescent="0.4">
      <c r="A28" s="1"/>
      <c r="B28" s="19" t="s">
        <v>48</v>
      </c>
      <c r="C28" s="20"/>
      <c r="D28" s="20"/>
      <c r="E28" s="20">
        <f t="shared" si="2"/>
        <v>0</v>
      </c>
      <c r="F28" s="17" t="s">
        <v>49</v>
      </c>
      <c r="G28" s="18"/>
      <c r="H28" s="18"/>
      <c r="I28" s="18">
        <f t="shared" si="1"/>
        <v>0</v>
      </c>
    </row>
    <row r="29" spans="1:9" x14ac:dyDescent="0.4">
      <c r="A29" s="1"/>
      <c r="B29" s="13" t="s">
        <v>50</v>
      </c>
      <c r="C29" s="14">
        <f>+C30+C31+C32+C33+C34+C35+C36+C37+C38+C39+C40+C41+C42+C43+C44+C45+C46+C47+C48+C49+C50+C51+C52+C53+C54+C55+C56+C57+C58+C59+C60+C61-ABS(C62)-ABS(C63)</f>
        <v>203116090</v>
      </c>
      <c r="D29" s="14">
        <f>+D30+D31+D32+D33+D34+D35+D36+D37+D38+D39+D40+D41+D42+D43+D44+D45+D46+D47+D48+D49+D50+D51+D52+D53+D54+D55+D56+D57+D58+D59+D60+D61-ABS(D62)-ABS(D63)</f>
        <v>204866765</v>
      </c>
      <c r="E29" s="14">
        <f t="shared" si="2"/>
        <v>-1750675</v>
      </c>
      <c r="F29" s="17" t="s">
        <v>51</v>
      </c>
      <c r="G29" s="18"/>
      <c r="H29" s="18"/>
      <c r="I29" s="18">
        <f t="shared" si="1"/>
        <v>0</v>
      </c>
    </row>
    <row r="30" spans="1:9" x14ac:dyDescent="0.4">
      <c r="A30" s="1"/>
      <c r="B30" s="17" t="s">
        <v>42</v>
      </c>
      <c r="C30" s="18">
        <v>18653613</v>
      </c>
      <c r="D30" s="18">
        <v>18653613</v>
      </c>
      <c r="E30" s="18">
        <f t="shared" si="2"/>
        <v>0</v>
      </c>
      <c r="F30" s="17" t="s">
        <v>52</v>
      </c>
      <c r="G30" s="18">
        <v>27657488</v>
      </c>
      <c r="H30" s="18">
        <v>27446257</v>
      </c>
      <c r="I30" s="18">
        <f t="shared" si="1"/>
        <v>211231</v>
      </c>
    </row>
    <row r="31" spans="1:9" x14ac:dyDescent="0.4">
      <c r="A31" s="1"/>
      <c r="B31" s="17" t="s">
        <v>46</v>
      </c>
      <c r="C31" s="18">
        <v>-8394421</v>
      </c>
      <c r="D31" s="18">
        <v>-7452160</v>
      </c>
      <c r="E31" s="18">
        <f t="shared" si="2"/>
        <v>-942261</v>
      </c>
      <c r="F31" s="17" t="s">
        <v>53</v>
      </c>
      <c r="G31" s="18"/>
      <c r="H31" s="18"/>
      <c r="I31" s="18">
        <f t="shared" si="1"/>
        <v>0</v>
      </c>
    </row>
    <row r="32" spans="1:9" x14ac:dyDescent="0.4">
      <c r="A32" s="1"/>
      <c r="B32" s="17" t="s">
        <v>54</v>
      </c>
      <c r="C32" s="18">
        <v>21916245</v>
      </c>
      <c r="D32" s="18">
        <v>21916245</v>
      </c>
      <c r="E32" s="18">
        <f t="shared" si="2"/>
        <v>0</v>
      </c>
      <c r="F32" s="17" t="s">
        <v>55</v>
      </c>
      <c r="G32" s="18"/>
      <c r="H32" s="18"/>
      <c r="I32" s="18">
        <f t="shared" si="1"/>
        <v>0</v>
      </c>
    </row>
    <row r="33" spans="1:9" x14ac:dyDescent="0.4">
      <c r="A33" s="1"/>
      <c r="B33" s="17" t="s">
        <v>56</v>
      </c>
      <c r="C33" s="18">
        <v>-21268072</v>
      </c>
      <c r="D33" s="18">
        <v>-20723487</v>
      </c>
      <c r="E33" s="18">
        <f t="shared" si="2"/>
        <v>-544585</v>
      </c>
      <c r="F33" s="17" t="s">
        <v>57</v>
      </c>
      <c r="G33" s="18"/>
      <c r="H33" s="18"/>
      <c r="I33" s="18">
        <f t="shared" si="1"/>
        <v>0</v>
      </c>
    </row>
    <row r="34" spans="1:9" x14ac:dyDescent="0.4">
      <c r="A34" s="1"/>
      <c r="B34" s="17" t="s">
        <v>58</v>
      </c>
      <c r="C34" s="18">
        <v>11134090</v>
      </c>
      <c r="D34" s="18">
        <v>914090</v>
      </c>
      <c r="E34" s="18">
        <f t="shared" si="2"/>
        <v>10220000</v>
      </c>
      <c r="F34" s="13" t="s">
        <v>59</v>
      </c>
      <c r="G34" s="14">
        <f>+G7 +G22</f>
        <v>51853134</v>
      </c>
      <c r="H34" s="14">
        <f>+H7 +H22</f>
        <v>46619159</v>
      </c>
      <c r="I34" s="14">
        <f t="shared" si="1"/>
        <v>5233975</v>
      </c>
    </row>
    <row r="35" spans="1:9" x14ac:dyDescent="0.4">
      <c r="A35" s="1"/>
      <c r="B35" s="17" t="s">
        <v>60</v>
      </c>
      <c r="C35" s="18">
        <v>-1936088</v>
      </c>
      <c r="D35" s="18">
        <v>-914088</v>
      </c>
      <c r="E35" s="18">
        <f t="shared" si="2"/>
        <v>-1022000</v>
      </c>
      <c r="F35" s="21" t="s">
        <v>61</v>
      </c>
      <c r="G35" s="22"/>
      <c r="H35" s="22"/>
      <c r="I35" s="23"/>
    </row>
    <row r="36" spans="1:9" x14ac:dyDescent="0.4">
      <c r="A36" s="1"/>
      <c r="B36" s="17" t="s">
        <v>62</v>
      </c>
      <c r="C36" s="18">
        <v>21860870</v>
      </c>
      <c r="D36" s="18">
        <v>20308580</v>
      </c>
      <c r="E36" s="18">
        <f t="shared" si="2"/>
        <v>1552290</v>
      </c>
      <c r="F36" s="15" t="s">
        <v>63</v>
      </c>
      <c r="G36" s="16">
        <f>+G37+G38+G39</f>
        <v>78302000</v>
      </c>
      <c r="H36" s="16">
        <f>+H37+H38+H39</f>
        <v>78302000</v>
      </c>
      <c r="I36" s="16">
        <f t="shared" ref="I36:I51" si="3">G36-H36</f>
        <v>0</v>
      </c>
    </row>
    <row r="37" spans="1:9" x14ac:dyDescent="0.4">
      <c r="A37" s="1"/>
      <c r="B37" s="17" t="s">
        <v>64</v>
      </c>
      <c r="C37" s="18">
        <v>-18976772</v>
      </c>
      <c r="D37" s="18">
        <v>-18488507</v>
      </c>
      <c r="E37" s="18">
        <f t="shared" si="2"/>
        <v>-488265</v>
      </c>
      <c r="F37" s="17" t="s">
        <v>65</v>
      </c>
      <c r="G37" s="18">
        <v>78302000</v>
      </c>
      <c r="H37" s="18">
        <v>78302000</v>
      </c>
      <c r="I37" s="18">
        <f t="shared" si="3"/>
        <v>0</v>
      </c>
    </row>
    <row r="38" spans="1:9" x14ac:dyDescent="0.4">
      <c r="A38" s="1"/>
      <c r="B38" s="17" t="s">
        <v>66</v>
      </c>
      <c r="C38" s="18">
        <v>44812952</v>
      </c>
      <c r="D38" s="18">
        <v>45001948</v>
      </c>
      <c r="E38" s="18">
        <f t="shared" si="2"/>
        <v>-188996</v>
      </c>
      <c r="F38" s="17" t="s">
        <v>67</v>
      </c>
      <c r="G38" s="18"/>
      <c r="H38" s="18"/>
      <c r="I38" s="18">
        <f t="shared" si="3"/>
        <v>0</v>
      </c>
    </row>
    <row r="39" spans="1:9" x14ac:dyDescent="0.4">
      <c r="A39" s="1"/>
      <c r="B39" s="17" t="s">
        <v>68</v>
      </c>
      <c r="C39" s="18">
        <v>-38814836</v>
      </c>
      <c r="D39" s="18">
        <v>-36874285</v>
      </c>
      <c r="E39" s="18">
        <f t="shared" si="2"/>
        <v>-1940551</v>
      </c>
      <c r="F39" s="17" t="s">
        <v>69</v>
      </c>
      <c r="G39" s="18"/>
      <c r="H39" s="18"/>
      <c r="I39" s="18">
        <f t="shared" si="3"/>
        <v>0</v>
      </c>
    </row>
    <row r="40" spans="1:9" x14ac:dyDescent="0.4">
      <c r="A40" s="1"/>
      <c r="B40" s="17" t="s">
        <v>70</v>
      </c>
      <c r="C40" s="18"/>
      <c r="D40" s="18"/>
      <c r="E40" s="18">
        <f t="shared" si="2"/>
        <v>0</v>
      </c>
      <c r="F40" s="17" t="s">
        <v>71</v>
      </c>
      <c r="G40" s="18">
        <v>114998469</v>
      </c>
      <c r="H40" s="18">
        <v>120649473</v>
      </c>
      <c r="I40" s="18">
        <f t="shared" si="3"/>
        <v>-5651004</v>
      </c>
    </row>
    <row r="41" spans="1:9" x14ac:dyDescent="0.4">
      <c r="A41" s="1"/>
      <c r="B41" s="17" t="s">
        <v>72</v>
      </c>
      <c r="C41" s="18"/>
      <c r="D41" s="18"/>
      <c r="E41" s="18">
        <f t="shared" si="2"/>
        <v>0</v>
      </c>
      <c r="F41" s="17" t="s">
        <v>73</v>
      </c>
      <c r="G41" s="18">
        <f>+G42+G43+G44+G45+G46+G47+G48+G49</f>
        <v>130110000</v>
      </c>
      <c r="H41" s="18">
        <f>+H42+H43+H44+H45+H46+H47+H48+H49</f>
        <v>134035000</v>
      </c>
      <c r="I41" s="18">
        <f t="shared" si="3"/>
        <v>-3925000</v>
      </c>
    </row>
    <row r="42" spans="1:9" x14ac:dyDescent="0.4">
      <c r="A42" s="1"/>
      <c r="B42" s="17" t="s">
        <v>74</v>
      </c>
      <c r="C42" s="18">
        <v>685335</v>
      </c>
      <c r="D42" s="18">
        <v>1043559</v>
      </c>
      <c r="E42" s="18">
        <f t="shared" si="2"/>
        <v>-358224</v>
      </c>
      <c r="F42" s="17" t="s">
        <v>75</v>
      </c>
      <c r="G42" s="18"/>
      <c r="H42" s="18"/>
      <c r="I42" s="18">
        <f t="shared" si="3"/>
        <v>0</v>
      </c>
    </row>
    <row r="43" spans="1:9" x14ac:dyDescent="0.4">
      <c r="A43" s="1"/>
      <c r="B43" s="17" t="s">
        <v>76</v>
      </c>
      <c r="C43" s="18"/>
      <c r="D43" s="18"/>
      <c r="E43" s="18">
        <f t="shared" si="2"/>
        <v>0</v>
      </c>
      <c r="F43" s="17" t="s">
        <v>77</v>
      </c>
      <c r="G43" s="18"/>
      <c r="H43" s="18"/>
      <c r="I43" s="18">
        <f t="shared" si="3"/>
        <v>0</v>
      </c>
    </row>
    <row r="44" spans="1:9" x14ac:dyDescent="0.4">
      <c r="A44" s="1"/>
      <c r="B44" s="17" t="s">
        <v>78</v>
      </c>
      <c r="C44" s="18"/>
      <c r="D44" s="18"/>
      <c r="E44" s="18">
        <f t="shared" si="2"/>
        <v>0</v>
      </c>
      <c r="F44" s="17" t="s">
        <v>79</v>
      </c>
      <c r="G44" s="18">
        <v>130110000</v>
      </c>
      <c r="H44" s="18">
        <v>134035000</v>
      </c>
      <c r="I44" s="18">
        <f t="shared" si="3"/>
        <v>-3925000</v>
      </c>
    </row>
    <row r="45" spans="1:9" x14ac:dyDescent="0.4">
      <c r="A45" s="1"/>
      <c r="B45" s="17" t="s">
        <v>80</v>
      </c>
      <c r="C45" s="18"/>
      <c r="D45" s="18"/>
      <c r="E45" s="18">
        <f t="shared" si="2"/>
        <v>0</v>
      </c>
      <c r="F45" s="17" t="s">
        <v>81</v>
      </c>
      <c r="G45" s="18"/>
      <c r="H45" s="18"/>
      <c r="I45" s="18">
        <f t="shared" si="3"/>
        <v>0</v>
      </c>
    </row>
    <row r="46" spans="1:9" x14ac:dyDescent="0.4">
      <c r="A46" s="1"/>
      <c r="B46" s="17" t="s">
        <v>82</v>
      </c>
      <c r="C46" s="18"/>
      <c r="D46" s="18"/>
      <c r="E46" s="18">
        <f t="shared" si="2"/>
        <v>0</v>
      </c>
      <c r="F46" s="17" t="s">
        <v>83</v>
      </c>
      <c r="G46" s="18"/>
      <c r="H46" s="18"/>
      <c r="I46" s="18">
        <f t="shared" si="3"/>
        <v>0</v>
      </c>
    </row>
    <row r="47" spans="1:9" x14ac:dyDescent="0.4">
      <c r="A47" s="1"/>
      <c r="B47" s="17" t="s">
        <v>84</v>
      </c>
      <c r="C47" s="18">
        <v>15000000</v>
      </c>
      <c r="D47" s="18">
        <v>20000000</v>
      </c>
      <c r="E47" s="18">
        <f t="shared" si="2"/>
        <v>-5000000</v>
      </c>
      <c r="F47" s="17" t="s">
        <v>85</v>
      </c>
      <c r="G47" s="18"/>
      <c r="H47" s="18"/>
      <c r="I47" s="18">
        <f t="shared" si="3"/>
        <v>0</v>
      </c>
    </row>
    <row r="48" spans="1:9" x14ac:dyDescent="0.4">
      <c r="A48" s="1"/>
      <c r="B48" s="17" t="s">
        <v>86</v>
      </c>
      <c r="C48" s="18">
        <v>27657488</v>
      </c>
      <c r="D48" s="18">
        <v>27446257</v>
      </c>
      <c r="E48" s="18">
        <f t="shared" si="2"/>
        <v>211231</v>
      </c>
      <c r="F48" s="17" t="s">
        <v>87</v>
      </c>
      <c r="G48" s="18"/>
      <c r="H48" s="18"/>
      <c r="I48" s="18">
        <f t="shared" si="3"/>
        <v>0</v>
      </c>
    </row>
    <row r="49" spans="1:9" x14ac:dyDescent="0.4">
      <c r="A49" s="1"/>
      <c r="B49" s="17" t="s">
        <v>88</v>
      </c>
      <c r="C49" s="18"/>
      <c r="D49" s="18"/>
      <c r="E49" s="18">
        <f t="shared" si="2"/>
        <v>0</v>
      </c>
      <c r="F49" s="17" t="s">
        <v>89</v>
      </c>
      <c r="G49" s="18"/>
      <c r="H49" s="18"/>
      <c r="I49" s="18">
        <f t="shared" si="3"/>
        <v>0</v>
      </c>
    </row>
    <row r="50" spans="1:9" x14ac:dyDescent="0.4">
      <c r="A50" s="1"/>
      <c r="B50" s="17" t="s">
        <v>90</v>
      </c>
      <c r="C50" s="18"/>
      <c r="D50" s="18"/>
      <c r="E50" s="18">
        <f t="shared" si="2"/>
        <v>0</v>
      </c>
      <c r="F50" s="17" t="s">
        <v>91</v>
      </c>
      <c r="G50" s="18">
        <v>436963394</v>
      </c>
      <c r="H50" s="18">
        <v>420494700</v>
      </c>
      <c r="I50" s="18">
        <f t="shared" si="3"/>
        <v>16468694</v>
      </c>
    </row>
    <row r="51" spans="1:9" x14ac:dyDescent="0.4">
      <c r="A51" s="1"/>
      <c r="B51" s="17" t="s">
        <v>92</v>
      </c>
      <c r="C51" s="18">
        <v>130110000</v>
      </c>
      <c r="D51" s="18">
        <v>134035000</v>
      </c>
      <c r="E51" s="18">
        <f t="shared" si="2"/>
        <v>-3925000</v>
      </c>
      <c r="F51" s="17" t="s">
        <v>93</v>
      </c>
      <c r="G51" s="18">
        <v>12543694</v>
      </c>
      <c r="H51" s="18">
        <v>23876557</v>
      </c>
      <c r="I51" s="18">
        <f t="shared" si="3"/>
        <v>-11332863</v>
      </c>
    </row>
    <row r="52" spans="1:9" x14ac:dyDescent="0.4">
      <c r="A52" s="1"/>
      <c r="B52" s="17" t="s">
        <v>94</v>
      </c>
      <c r="C52" s="18"/>
      <c r="D52" s="18"/>
      <c r="E52" s="18">
        <f t="shared" si="2"/>
        <v>0</v>
      </c>
      <c r="F52" s="17"/>
      <c r="G52" s="18"/>
      <c r="H52" s="18"/>
      <c r="I52" s="18"/>
    </row>
    <row r="53" spans="1:9" x14ac:dyDescent="0.4">
      <c r="A53" s="1"/>
      <c r="B53" s="17" t="s">
        <v>95</v>
      </c>
      <c r="C53" s="18"/>
      <c r="D53" s="18"/>
      <c r="E53" s="18">
        <f t="shared" si="2"/>
        <v>0</v>
      </c>
      <c r="F53" s="17"/>
      <c r="G53" s="18"/>
      <c r="H53" s="18"/>
      <c r="I53" s="18"/>
    </row>
    <row r="54" spans="1:9" x14ac:dyDescent="0.4">
      <c r="A54" s="1"/>
      <c r="B54" s="17" t="s">
        <v>96</v>
      </c>
      <c r="C54" s="18"/>
      <c r="D54" s="18"/>
      <c r="E54" s="18">
        <f t="shared" si="2"/>
        <v>0</v>
      </c>
      <c r="F54" s="17"/>
      <c r="G54" s="18"/>
      <c r="H54" s="18"/>
      <c r="I54" s="18"/>
    </row>
    <row r="55" spans="1:9" x14ac:dyDescent="0.4">
      <c r="A55" s="1"/>
      <c r="B55" s="17" t="s">
        <v>97</v>
      </c>
      <c r="C55" s="18"/>
      <c r="D55" s="18"/>
      <c r="E55" s="18">
        <f t="shared" si="2"/>
        <v>0</v>
      </c>
      <c r="F55" s="17"/>
      <c r="G55" s="18"/>
      <c r="H55" s="18"/>
      <c r="I55" s="18"/>
    </row>
    <row r="56" spans="1:9" x14ac:dyDescent="0.4">
      <c r="A56" s="1"/>
      <c r="B56" s="17" t="s">
        <v>98</v>
      </c>
      <c r="C56" s="18"/>
      <c r="D56" s="18"/>
      <c r="E56" s="18">
        <f t="shared" si="2"/>
        <v>0</v>
      </c>
      <c r="F56" s="17"/>
      <c r="G56" s="18"/>
      <c r="H56" s="18"/>
      <c r="I56" s="18"/>
    </row>
    <row r="57" spans="1:9" x14ac:dyDescent="0.4">
      <c r="A57" s="1"/>
      <c r="B57" s="17" t="s">
        <v>99</v>
      </c>
      <c r="C57" s="18"/>
      <c r="D57" s="18"/>
      <c r="E57" s="18">
        <f t="shared" si="2"/>
        <v>0</v>
      </c>
      <c r="F57" s="17"/>
      <c r="G57" s="18"/>
      <c r="H57" s="18"/>
      <c r="I57" s="18"/>
    </row>
    <row r="58" spans="1:9" x14ac:dyDescent="0.4">
      <c r="A58" s="1"/>
      <c r="B58" s="17" t="s">
        <v>100</v>
      </c>
      <c r="C58" s="18"/>
      <c r="D58" s="18"/>
      <c r="E58" s="18">
        <f t="shared" si="2"/>
        <v>0</v>
      </c>
      <c r="F58" s="17"/>
      <c r="G58" s="18"/>
      <c r="H58" s="18"/>
      <c r="I58" s="18"/>
    </row>
    <row r="59" spans="1:9" x14ac:dyDescent="0.4">
      <c r="A59" s="1"/>
      <c r="B59" s="17" t="s">
        <v>101</v>
      </c>
      <c r="C59" s="18"/>
      <c r="D59" s="18"/>
      <c r="E59" s="18">
        <f t="shared" si="2"/>
        <v>0</v>
      </c>
      <c r="F59" s="17"/>
      <c r="G59" s="18"/>
      <c r="H59" s="18"/>
      <c r="I59" s="18"/>
    </row>
    <row r="60" spans="1:9" x14ac:dyDescent="0.4">
      <c r="A60" s="1"/>
      <c r="B60" s="17" t="s">
        <v>102</v>
      </c>
      <c r="C60" s="18">
        <v>675686</v>
      </c>
      <c r="D60" s="18"/>
      <c r="E60" s="18">
        <f t="shared" si="2"/>
        <v>675686</v>
      </c>
      <c r="F60" s="17"/>
      <c r="G60" s="18"/>
      <c r="H60" s="18"/>
      <c r="I60" s="18"/>
    </row>
    <row r="61" spans="1:9" x14ac:dyDescent="0.4">
      <c r="A61" s="1"/>
      <c r="B61" s="17" t="s">
        <v>103</v>
      </c>
      <c r="C61" s="18"/>
      <c r="D61" s="18"/>
      <c r="E61" s="18">
        <f t="shared" si="2"/>
        <v>0</v>
      </c>
      <c r="F61" s="17"/>
      <c r="G61" s="18"/>
      <c r="H61" s="18"/>
      <c r="I61" s="18"/>
    </row>
    <row r="62" spans="1:9" x14ac:dyDescent="0.4">
      <c r="A62" s="1"/>
      <c r="B62" s="17" t="s">
        <v>104</v>
      </c>
      <c r="C62" s="18"/>
      <c r="D62" s="18"/>
      <c r="E62" s="18">
        <f t="shared" si="2"/>
        <v>0</v>
      </c>
      <c r="F62" s="19"/>
      <c r="G62" s="20"/>
      <c r="H62" s="20"/>
      <c r="I62" s="20"/>
    </row>
    <row r="63" spans="1:9" x14ac:dyDescent="0.4">
      <c r="A63" s="1"/>
      <c r="B63" s="19" t="s">
        <v>105</v>
      </c>
      <c r="C63" s="20"/>
      <c r="D63" s="20"/>
      <c r="E63" s="20">
        <f t="shared" si="2"/>
        <v>0</v>
      </c>
      <c r="F63" s="13" t="s">
        <v>106</v>
      </c>
      <c r="G63" s="14">
        <f>+G36 +G40 +G41 +G50</f>
        <v>760373863</v>
      </c>
      <c r="H63" s="14">
        <f>+H36 +H40 +H41 +H50</f>
        <v>753481173</v>
      </c>
      <c r="I63" s="14">
        <f t="shared" ref="I63:I64" si="4">G63-H63</f>
        <v>6892690</v>
      </c>
    </row>
    <row r="64" spans="1:9" x14ac:dyDescent="0.4">
      <c r="A64" s="1"/>
      <c r="B64" s="13" t="s">
        <v>107</v>
      </c>
      <c r="C64" s="14">
        <f>+C7 +C22</f>
        <v>812226997</v>
      </c>
      <c r="D64" s="14">
        <f>+D7 +D22</f>
        <v>800100332</v>
      </c>
      <c r="E64" s="14">
        <f t="shared" si="2"/>
        <v>12126665</v>
      </c>
      <c r="F64" s="24" t="s">
        <v>108</v>
      </c>
      <c r="G64" s="25">
        <f>+G34 +G63</f>
        <v>812226997</v>
      </c>
      <c r="H64" s="25">
        <f>+H34 +H63</f>
        <v>800100332</v>
      </c>
      <c r="I64" s="25">
        <f t="shared" si="4"/>
        <v>12126665</v>
      </c>
    </row>
  </sheetData>
  <mergeCells count="5">
    <mergeCell ref="B2:I2"/>
    <mergeCell ref="B3:I3"/>
    <mergeCell ref="B5:E5"/>
    <mergeCell ref="F5:I5"/>
    <mergeCell ref="F35:I35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F79F5-AB40-4F6B-985F-0E42E12A3DAE}">
  <sheetPr>
    <pageSetUpPr fitToPage="1"/>
  </sheetPr>
  <dimension ref="A1:I64"/>
  <sheetViews>
    <sheetView showGridLines="0" workbookViewId="0"/>
  </sheetViews>
  <sheetFormatPr defaultRowHeight="18.75" x14ac:dyDescent="0.4"/>
  <cols>
    <col min="1" max="1" width="1.5" customWidth="1"/>
    <col min="2" max="2" width="39.875" customWidth="1"/>
    <col min="3" max="5" width="20.75" customWidth="1"/>
    <col min="6" max="6" width="39.875" customWidth="1"/>
    <col min="7" max="9" width="20.75" customWidth="1"/>
  </cols>
  <sheetData>
    <row r="1" spans="1:9" ht="21" x14ac:dyDescent="0.4">
      <c r="A1" s="1"/>
      <c r="B1" s="2"/>
      <c r="C1" s="1"/>
      <c r="D1" s="1"/>
      <c r="E1" s="1"/>
      <c r="F1" s="1"/>
      <c r="G1" s="1"/>
      <c r="H1" s="3"/>
      <c r="I1" s="3" t="s">
        <v>0</v>
      </c>
    </row>
    <row r="2" spans="1:9" ht="21" x14ac:dyDescent="0.4">
      <c r="A2" s="1"/>
      <c r="B2" s="4" t="s">
        <v>110</v>
      </c>
      <c r="C2" s="4"/>
      <c r="D2" s="4"/>
      <c r="E2" s="4"/>
      <c r="F2" s="4"/>
      <c r="G2" s="4"/>
      <c r="H2" s="4"/>
      <c r="I2" s="4"/>
    </row>
    <row r="3" spans="1:9" ht="21" x14ac:dyDescent="0.4">
      <c r="A3" s="1"/>
      <c r="B3" s="5" t="s">
        <v>2</v>
      </c>
      <c r="C3" s="5"/>
      <c r="D3" s="5"/>
      <c r="E3" s="5"/>
      <c r="F3" s="5"/>
      <c r="G3" s="5"/>
      <c r="H3" s="5"/>
      <c r="I3" s="5"/>
    </row>
    <row r="4" spans="1:9" x14ac:dyDescent="0.4">
      <c r="A4" s="1"/>
      <c r="B4" s="6"/>
      <c r="C4" s="1"/>
      <c r="D4" s="1"/>
      <c r="E4" s="1"/>
      <c r="F4" s="1"/>
      <c r="G4" s="1"/>
      <c r="H4" s="1"/>
      <c r="I4" s="7" t="s">
        <v>3</v>
      </c>
    </row>
    <row r="5" spans="1:9" x14ac:dyDescent="0.4">
      <c r="A5" s="1"/>
      <c r="B5" s="8" t="s">
        <v>4</v>
      </c>
      <c r="C5" s="9"/>
      <c r="D5" s="9"/>
      <c r="E5" s="10"/>
      <c r="F5" s="8" t="s">
        <v>5</v>
      </c>
      <c r="G5" s="9"/>
      <c r="H5" s="9"/>
      <c r="I5" s="10"/>
    </row>
    <row r="6" spans="1:9" x14ac:dyDescent="0.4">
      <c r="A6" s="1"/>
      <c r="B6" s="11"/>
      <c r="C6" s="11" t="s">
        <v>6</v>
      </c>
      <c r="D6" s="11" t="s">
        <v>7</v>
      </c>
      <c r="E6" s="11" t="s">
        <v>8</v>
      </c>
      <c r="F6" s="12"/>
      <c r="G6" s="11" t="s">
        <v>6</v>
      </c>
      <c r="H6" s="11" t="s">
        <v>7</v>
      </c>
      <c r="I6" s="11" t="s">
        <v>8</v>
      </c>
    </row>
    <row r="7" spans="1:9" x14ac:dyDescent="0.4">
      <c r="A7" s="1"/>
      <c r="B7" s="13" t="s">
        <v>9</v>
      </c>
      <c r="C7" s="14">
        <f>+C8+C9+C10+C11+C12+C13+C14+C15+C16+C17+C18</f>
        <v>17586402</v>
      </c>
      <c r="D7" s="14">
        <f>+D8+D9+D10+D11+D12+D13+D14+D15+D16+D17+D18</f>
        <v>14425702</v>
      </c>
      <c r="E7" s="14">
        <f>C7-D7</f>
        <v>3160700</v>
      </c>
      <c r="F7" s="13" t="s">
        <v>10</v>
      </c>
      <c r="G7" s="14">
        <f>+G8+G9+G10+G11+G12+G13+G14+G15+G16+G17+G18+G19+G20+G21</f>
        <v>7942125</v>
      </c>
      <c r="H7" s="14">
        <f>+H8+H9+H10+H11+H12+H13+H14+H15+H16+H17+H18+H19+H20+H21</f>
        <v>4927923</v>
      </c>
      <c r="I7" s="14">
        <f>G7-H7</f>
        <v>3014202</v>
      </c>
    </row>
    <row r="8" spans="1:9" x14ac:dyDescent="0.4">
      <c r="A8" s="1"/>
      <c r="B8" s="15" t="s">
        <v>11</v>
      </c>
      <c r="C8" s="16">
        <v>16974494</v>
      </c>
      <c r="D8" s="16">
        <v>13524705</v>
      </c>
      <c r="E8" s="16">
        <f t="shared" ref="E8:E18" si="0">C8-D8</f>
        <v>3449789</v>
      </c>
      <c r="F8" s="17" t="s">
        <v>12</v>
      </c>
      <c r="G8" s="18">
        <v>7223125</v>
      </c>
      <c r="H8" s="18">
        <v>4077923</v>
      </c>
      <c r="I8" s="18">
        <f t="shared" ref="I8:I34" si="1">G8-H8</f>
        <v>3145202</v>
      </c>
    </row>
    <row r="9" spans="1:9" x14ac:dyDescent="0.4">
      <c r="A9" s="1"/>
      <c r="B9" s="17" t="s">
        <v>13</v>
      </c>
      <c r="C9" s="18">
        <v>553986</v>
      </c>
      <c r="D9" s="18">
        <v>112401</v>
      </c>
      <c r="E9" s="18">
        <f t="shared" si="0"/>
        <v>441585</v>
      </c>
      <c r="F9" s="17" t="s">
        <v>14</v>
      </c>
      <c r="G9" s="18"/>
      <c r="H9" s="18"/>
      <c r="I9" s="18">
        <f t="shared" si="1"/>
        <v>0</v>
      </c>
    </row>
    <row r="10" spans="1:9" x14ac:dyDescent="0.4">
      <c r="A10" s="1"/>
      <c r="B10" s="17" t="s">
        <v>15</v>
      </c>
      <c r="C10" s="18"/>
      <c r="D10" s="18">
        <v>619000</v>
      </c>
      <c r="E10" s="18">
        <f t="shared" si="0"/>
        <v>-619000</v>
      </c>
      <c r="F10" s="17" t="s">
        <v>16</v>
      </c>
      <c r="G10" s="18"/>
      <c r="H10" s="18"/>
      <c r="I10" s="18">
        <f t="shared" si="1"/>
        <v>0</v>
      </c>
    </row>
    <row r="11" spans="1:9" x14ac:dyDescent="0.4">
      <c r="A11" s="1"/>
      <c r="B11" s="17" t="s">
        <v>17</v>
      </c>
      <c r="C11" s="18"/>
      <c r="D11" s="18"/>
      <c r="E11" s="18">
        <f t="shared" si="0"/>
        <v>0</v>
      </c>
      <c r="F11" s="17" t="s">
        <v>18</v>
      </c>
      <c r="G11" s="18"/>
      <c r="H11" s="18"/>
      <c r="I11" s="18">
        <f t="shared" si="1"/>
        <v>0</v>
      </c>
    </row>
    <row r="12" spans="1:9" x14ac:dyDescent="0.4">
      <c r="A12" s="1"/>
      <c r="B12" s="17" t="s">
        <v>19</v>
      </c>
      <c r="C12" s="18"/>
      <c r="D12" s="18"/>
      <c r="E12" s="18">
        <f t="shared" si="0"/>
        <v>0</v>
      </c>
      <c r="F12" s="17" t="s">
        <v>20</v>
      </c>
      <c r="G12" s="18"/>
      <c r="H12" s="18"/>
      <c r="I12" s="18">
        <f t="shared" si="1"/>
        <v>0</v>
      </c>
    </row>
    <row r="13" spans="1:9" x14ac:dyDescent="0.4">
      <c r="A13" s="1"/>
      <c r="B13" s="17" t="s">
        <v>21</v>
      </c>
      <c r="C13" s="18"/>
      <c r="D13" s="18"/>
      <c r="E13" s="18">
        <f t="shared" si="0"/>
        <v>0</v>
      </c>
      <c r="F13" s="17" t="s">
        <v>22</v>
      </c>
      <c r="G13" s="18"/>
      <c r="H13" s="18"/>
      <c r="I13" s="18">
        <f t="shared" si="1"/>
        <v>0</v>
      </c>
    </row>
    <row r="14" spans="1:9" x14ac:dyDescent="0.4">
      <c r="A14" s="1"/>
      <c r="B14" s="17" t="s">
        <v>23</v>
      </c>
      <c r="C14" s="18">
        <v>57922</v>
      </c>
      <c r="D14" s="18">
        <v>169596</v>
      </c>
      <c r="E14" s="18">
        <f t="shared" si="0"/>
        <v>-111674</v>
      </c>
      <c r="F14" s="17" t="s">
        <v>24</v>
      </c>
      <c r="G14" s="18"/>
      <c r="H14" s="18"/>
      <c r="I14" s="18">
        <f t="shared" si="1"/>
        <v>0</v>
      </c>
    </row>
    <row r="15" spans="1:9" x14ac:dyDescent="0.4">
      <c r="A15" s="1"/>
      <c r="B15" s="17" t="s">
        <v>25</v>
      </c>
      <c r="C15" s="18"/>
      <c r="D15" s="18"/>
      <c r="E15" s="18">
        <f t="shared" si="0"/>
        <v>0</v>
      </c>
      <c r="F15" s="17" t="s">
        <v>26</v>
      </c>
      <c r="G15" s="18"/>
      <c r="H15" s="18"/>
      <c r="I15" s="18">
        <f t="shared" si="1"/>
        <v>0</v>
      </c>
    </row>
    <row r="16" spans="1:9" x14ac:dyDescent="0.4">
      <c r="A16" s="1"/>
      <c r="B16" s="17" t="s">
        <v>27</v>
      </c>
      <c r="C16" s="18"/>
      <c r="D16" s="18"/>
      <c r="E16" s="18">
        <f t="shared" si="0"/>
        <v>0</v>
      </c>
      <c r="F16" s="17" t="s">
        <v>28</v>
      </c>
      <c r="G16" s="18"/>
      <c r="H16" s="18"/>
      <c r="I16" s="18">
        <f t="shared" si="1"/>
        <v>0</v>
      </c>
    </row>
    <row r="17" spans="1:9" x14ac:dyDescent="0.4">
      <c r="A17" s="1"/>
      <c r="B17" s="17" t="s">
        <v>29</v>
      </c>
      <c r="C17" s="18"/>
      <c r="D17" s="18"/>
      <c r="E17" s="18">
        <f t="shared" si="0"/>
        <v>0</v>
      </c>
      <c r="F17" s="17" t="s">
        <v>30</v>
      </c>
      <c r="G17" s="18"/>
      <c r="H17" s="18"/>
      <c r="I17" s="18">
        <f t="shared" si="1"/>
        <v>0</v>
      </c>
    </row>
    <row r="18" spans="1:9" x14ac:dyDescent="0.4">
      <c r="A18" s="1"/>
      <c r="B18" s="17" t="s">
        <v>31</v>
      </c>
      <c r="C18" s="18"/>
      <c r="D18" s="18"/>
      <c r="E18" s="18">
        <f t="shared" si="0"/>
        <v>0</v>
      </c>
      <c r="F18" s="17" t="s">
        <v>32</v>
      </c>
      <c r="G18" s="18"/>
      <c r="H18" s="18"/>
      <c r="I18" s="18">
        <f t="shared" si="1"/>
        <v>0</v>
      </c>
    </row>
    <row r="19" spans="1:9" x14ac:dyDescent="0.4">
      <c r="A19" s="1"/>
      <c r="B19" s="17"/>
      <c r="C19" s="18"/>
      <c r="D19" s="18"/>
      <c r="E19" s="18"/>
      <c r="F19" s="17" t="s">
        <v>33</v>
      </c>
      <c r="G19" s="18"/>
      <c r="H19" s="18"/>
      <c r="I19" s="18">
        <f t="shared" si="1"/>
        <v>0</v>
      </c>
    </row>
    <row r="20" spans="1:9" x14ac:dyDescent="0.4">
      <c r="A20" s="1"/>
      <c r="B20" s="17"/>
      <c r="C20" s="18"/>
      <c r="D20" s="18"/>
      <c r="E20" s="18"/>
      <c r="F20" s="17" t="s">
        <v>34</v>
      </c>
      <c r="G20" s="18"/>
      <c r="H20" s="18"/>
      <c r="I20" s="18">
        <f t="shared" si="1"/>
        <v>0</v>
      </c>
    </row>
    <row r="21" spans="1:9" x14ac:dyDescent="0.4">
      <c r="A21" s="1"/>
      <c r="B21" s="17"/>
      <c r="C21" s="18"/>
      <c r="D21" s="18"/>
      <c r="E21" s="18"/>
      <c r="F21" s="17" t="s">
        <v>35</v>
      </c>
      <c r="G21" s="18">
        <v>719000</v>
      </c>
      <c r="H21" s="18">
        <v>850000</v>
      </c>
      <c r="I21" s="18">
        <f t="shared" si="1"/>
        <v>-131000</v>
      </c>
    </row>
    <row r="22" spans="1:9" x14ac:dyDescent="0.4">
      <c r="A22" s="1"/>
      <c r="B22" s="13" t="s">
        <v>36</v>
      </c>
      <c r="C22" s="14">
        <f>+C23 +C29</f>
        <v>103194395</v>
      </c>
      <c r="D22" s="14">
        <f>+D23 +D29</f>
        <v>104925358</v>
      </c>
      <c r="E22" s="14">
        <f t="shared" ref="E22:E64" si="2">C22-D22</f>
        <v>-1730963</v>
      </c>
      <c r="F22" s="13" t="s">
        <v>37</v>
      </c>
      <c r="G22" s="14">
        <f>+G23+G24+G25+G26+G27+G28+G29+G30+G31+G32+G33</f>
        <v>4789452</v>
      </c>
      <c r="H22" s="14">
        <f>+H23+H24+H25+H26+H27+H28+H29+H30+H31+H32+H33</f>
        <v>4388352</v>
      </c>
      <c r="I22" s="14">
        <f t="shared" si="1"/>
        <v>401100</v>
      </c>
    </row>
    <row r="23" spans="1:9" x14ac:dyDescent="0.4">
      <c r="A23" s="1"/>
      <c r="B23" s="13" t="s">
        <v>38</v>
      </c>
      <c r="C23" s="14">
        <f>+C24+C25+C26-ABS(C27)+C28</f>
        <v>81961496</v>
      </c>
      <c r="D23" s="14">
        <f>+D24+D25+D26-ABS(D27)+D28</f>
        <v>82203178</v>
      </c>
      <c r="E23" s="14">
        <f t="shared" si="2"/>
        <v>-241682</v>
      </c>
      <c r="F23" s="15" t="s">
        <v>39</v>
      </c>
      <c r="G23" s="16"/>
      <c r="H23" s="16"/>
      <c r="I23" s="16">
        <f t="shared" si="1"/>
        <v>0</v>
      </c>
    </row>
    <row r="24" spans="1:9" x14ac:dyDescent="0.4">
      <c r="A24" s="1"/>
      <c r="B24" s="15" t="s">
        <v>40</v>
      </c>
      <c r="C24" s="16"/>
      <c r="D24" s="16"/>
      <c r="E24" s="16">
        <f t="shared" si="2"/>
        <v>0</v>
      </c>
      <c r="F24" s="17" t="s">
        <v>41</v>
      </c>
      <c r="G24" s="18"/>
      <c r="H24" s="18"/>
      <c r="I24" s="18">
        <f t="shared" si="1"/>
        <v>0</v>
      </c>
    </row>
    <row r="25" spans="1:9" x14ac:dyDescent="0.4">
      <c r="A25" s="1"/>
      <c r="B25" s="17" t="s">
        <v>42</v>
      </c>
      <c r="C25" s="18">
        <v>222196920</v>
      </c>
      <c r="D25" s="18">
        <v>218511920</v>
      </c>
      <c r="E25" s="18">
        <f t="shared" si="2"/>
        <v>3685000</v>
      </c>
      <c r="F25" s="17" t="s">
        <v>43</v>
      </c>
      <c r="G25" s="18"/>
      <c r="H25" s="18"/>
      <c r="I25" s="18">
        <f t="shared" si="1"/>
        <v>0</v>
      </c>
    </row>
    <row r="26" spans="1:9" x14ac:dyDescent="0.4">
      <c r="A26" s="1"/>
      <c r="B26" s="17" t="s">
        <v>44</v>
      </c>
      <c r="C26" s="18"/>
      <c r="D26" s="18"/>
      <c r="E26" s="18">
        <f t="shared" si="2"/>
        <v>0</v>
      </c>
      <c r="F26" s="17" t="s">
        <v>45</v>
      </c>
      <c r="G26" s="18"/>
      <c r="H26" s="18"/>
      <c r="I26" s="18">
        <f t="shared" si="1"/>
        <v>0</v>
      </c>
    </row>
    <row r="27" spans="1:9" x14ac:dyDescent="0.4">
      <c r="A27" s="1"/>
      <c r="B27" s="17" t="s">
        <v>46</v>
      </c>
      <c r="C27" s="18">
        <v>-140235424</v>
      </c>
      <c r="D27" s="18">
        <v>-136308742</v>
      </c>
      <c r="E27" s="18">
        <f t="shared" si="2"/>
        <v>-3926682</v>
      </c>
      <c r="F27" s="17" t="s">
        <v>47</v>
      </c>
      <c r="G27" s="18"/>
      <c r="H27" s="18"/>
      <c r="I27" s="18">
        <f t="shared" si="1"/>
        <v>0</v>
      </c>
    </row>
    <row r="28" spans="1:9" x14ac:dyDescent="0.4">
      <c r="A28" s="1"/>
      <c r="B28" s="19" t="s">
        <v>48</v>
      </c>
      <c r="C28" s="20"/>
      <c r="D28" s="20"/>
      <c r="E28" s="20">
        <f t="shared" si="2"/>
        <v>0</v>
      </c>
      <c r="F28" s="17" t="s">
        <v>49</v>
      </c>
      <c r="G28" s="18"/>
      <c r="H28" s="18"/>
      <c r="I28" s="18">
        <f t="shared" si="1"/>
        <v>0</v>
      </c>
    </row>
    <row r="29" spans="1:9" x14ac:dyDescent="0.4">
      <c r="A29" s="1"/>
      <c r="B29" s="13" t="s">
        <v>50</v>
      </c>
      <c r="C29" s="14">
        <f>+C30+C31+C32+C33+C34+C35+C36+C37+C38+C39+C40+C41+C42+C43+C44+C45+C46+C47+C48+C49+C50+C51+C52+C53+C54+C55+C56+C57+C58+C59+C60+C61-ABS(C62)-ABS(C63)</f>
        <v>21232899</v>
      </c>
      <c r="D29" s="14">
        <f>+D30+D31+D32+D33+D34+D35+D36+D37+D38+D39+D40+D41+D42+D43+D44+D45+D46+D47+D48+D49+D50+D51+D52+D53+D54+D55+D56+D57+D58+D59+D60+D61-ABS(D62)-ABS(D63)</f>
        <v>22722180</v>
      </c>
      <c r="E29" s="14">
        <f t="shared" si="2"/>
        <v>-1489281</v>
      </c>
      <c r="F29" s="17" t="s">
        <v>51</v>
      </c>
      <c r="G29" s="18"/>
      <c r="H29" s="18"/>
      <c r="I29" s="18">
        <f t="shared" si="1"/>
        <v>0</v>
      </c>
    </row>
    <row r="30" spans="1:9" x14ac:dyDescent="0.4">
      <c r="A30" s="1"/>
      <c r="B30" s="17" t="s">
        <v>42</v>
      </c>
      <c r="C30" s="18">
        <v>2251000</v>
      </c>
      <c r="D30" s="18">
        <v>2251000</v>
      </c>
      <c r="E30" s="18">
        <f t="shared" si="2"/>
        <v>0</v>
      </c>
      <c r="F30" s="17" t="s">
        <v>52</v>
      </c>
      <c r="G30" s="18">
        <v>4789452</v>
      </c>
      <c r="H30" s="18">
        <v>4388352</v>
      </c>
      <c r="I30" s="18">
        <f t="shared" si="1"/>
        <v>401100</v>
      </c>
    </row>
    <row r="31" spans="1:9" x14ac:dyDescent="0.4">
      <c r="A31" s="1"/>
      <c r="B31" s="17" t="s">
        <v>46</v>
      </c>
      <c r="C31" s="18">
        <v>-506159</v>
      </c>
      <c r="D31" s="18">
        <v>-355342</v>
      </c>
      <c r="E31" s="18">
        <f t="shared" si="2"/>
        <v>-150817</v>
      </c>
      <c r="F31" s="17" t="s">
        <v>53</v>
      </c>
      <c r="G31" s="18"/>
      <c r="H31" s="18"/>
      <c r="I31" s="18">
        <f t="shared" si="1"/>
        <v>0</v>
      </c>
    </row>
    <row r="32" spans="1:9" x14ac:dyDescent="0.4">
      <c r="A32" s="1"/>
      <c r="B32" s="17" t="s">
        <v>54</v>
      </c>
      <c r="C32" s="18">
        <v>4642554</v>
      </c>
      <c r="D32" s="18">
        <v>4642554</v>
      </c>
      <c r="E32" s="18">
        <f t="shared" si="2"/>
        <v>0</v>
      </c>
      <c r="F32" s="17" t="s">
        <v>55</v>
      </c>
      <c r="G32" s="18"/>
      <c r="H32" s="18"/>
      <c r="I32" s="18">
        <f t="shared" si="1"/>
        <v>0</v>
      </c>
    </row>
    <row r="33" spans="1:9" x14ac:dyDescent="0.4">
      <c r="A33" s="1"/>
      <c r="B33" s="17" t="s">
        <v>56</v>
      </c>
      <c r="C33" s="18">
        <v>-4642553</v>
      </c>
      <c r="D33" s="18">
        <v>-4642553</v>
      </c>
      <c r="E33" s="18">
        <f t="shared" si="2"/>
        <v>0</v>
      </c>
      <c r="F33" s="17" t="s">
        <v>57</v>
      </c>
      <c r="G33" s="18"/>
      <c r="H33" s="18"/>
      <c r="I33" s="18">
        <f t="shared" si="1"/>
        <v>0</v>
      </c>
    </row>
    <row r="34" spans="1:9" x14ac:dyDescent="0.4">
      <c r="A34" s="1"/>
      <c r="B34" s="17" t="s">
        <v>58</v>
      </c>
      <c r="C34" s="18">
        <v>2540000</v>
      </c>
      <c r="D34" s="18"/>
      <c r="E34" s="18">
        <f t="shared" si="2"/>
        <v>2540000</v>
      </c>
      <c r="F34" s="13" t="s">
        <v>59</v>
      </c>
      <c r="G34" s="14">
        <f>+G7 +G22</f>
        <v>12731577</v>
      </c>
      <c r="H34" s="14">
        <f>+H7 +H22</f>
        <v>9316275</v>
      </c>
      <c r="I34" s="14">
        <f t="shared" si="1"/>
        <v>3415302</v>
      </c>
    </row>
    <row r="35" spans="1:9" x14ac:dyDescent="0.4">
      <c r="A35" s="1"/>
      <c r="B35" s="17" t="s">
        <v>60</v>
      </c>
      <c r="C35" s="18">
        <v>-254000</v>
      </c>
      <c r="D35" s="18"/>
      <c r="E35" s="18">
        <f t="shared" si="2"/>
        <v>-254000</v>
      </c>
      <c r="F35" s="21" t="s">
        <v>61</v>
      </c>
      <c r="G35" s="22"/>
      <c r="H35" s="22"/>
      <c r="I35" s="23"/>
    </row>
    <row r="36" spans="1:9" x14ac:dyDescent="0.4">
      <c r="A36" s="1"/>
      <c r="B36" s="17" t="s">
        <v>62</v>
      </c>
      <c r="C36" s="18">
        <v>1357450</v>
      </c>
      <c r="D36" s="18">
        <v>1357450</v>
      </c>
      <c r="E36" s="18">
        <f t="shared" si="2"/>
        <v>0</v>
      </c>
      <c r="F36" s="15" t="s">
        <v>63</v>
      </c>
      <c r="G36" s="16">
        <f>+G37+G38+G39</f>
        <v>0</v>
      </c>
      <c r="H36" s="16">
        <f>+H37+H38+H39</f>
        <v>0</v>
      </c>
      <c r="I36" s="16">
        <f t="shared" ref="I36:I51" si="3">G36-H36</f>
        <v>0</v>
      </c>
    </row>
    <row r="37" spans="1:9" x14ac:dyDescent="0.4">
      <c r="A37" s="1"/>
      <c r="B37" s="17" t="s">
        <v>64</v>
      </c>
      <c r="C37" s="18">
        <v>-1046366</v>
      </c>
      <c r="D37" s="18">
        <v>-707004</v>
      </c>
      <c r="E37" s="18">
        <f t="shared" si="2"/>
        <v>-339362</v>
      </c>
      <c r="F37" s="17" t="s">
        <v>65</v>
      </c>
      <c r="G37" s="18"/>
      <c r="H37" s="18"/>
      <c r="I37" s="18">
        <f t="shared" si="3"/>
        <v>0</v>
      </c>
    </row>
    <row r="38" spans="1:9" x14ac:dyDescent="0.4">
      <c r="A38" s="1"/>
      <c r="B38" s="17" t="s">
        <v>66</v>
      </c>
      <c r="C38" s="18">
        <v>9673783</v>
      </c>
      <c r="D38" s="18">
        <v>9673783</v>
      </c>
      <c r="E38" s="18">
        <f t="shared" si="2"/>
        <v>0</v>
      </c>
      <c r="F38" s="17" t="s">
        <v>67</v>
      </c>
      <c r="G38" s="18"/>
      <c r="H38" s="18"/>
      <c r="I38" s="18">
        <f t="shared" si="3"/>
        <v>0</v>
      </c>
    </row>
    <row r="39" spans="1:9" x14ac:dyDescent="0.4">
      <c r="A39" s="1"/>
      <c r="B39" s="17" t="s">
        <v>68</v>
      </c>
      <c r="C39" s="18">
        <v>-9395507</v>
      </c>
      <c r="D39" s="18">
        <v>-9247033</v>
      </c>
      <c r="E39" s="18">
        <f t="shared" si="2"/>
        <v>-148474</v>
      </c>
      <c r="F39" s="17" t="s">
        <v>69</v>
      </c>
      <c r="G39" s="18"/>
      <c r="H39" s="18"/>
      <c r="I39" s="18">
        <f t="shared" si="3"/>
        <v>0</v>
      </c>
    </row>
    <row r="40" spans="1:9" x14ac:dyDescent="0.4">
      <c r="A40" s="1"/>
      <c r="B40" s="17" t="s">
        <v>70</v>
      </c>
      <c r="C40" s="18"/>
      <c r="D40" s="18"/>
      <c r="E40" s="18">
        <f t="shared" si="2"/>
        <v>0</v>
      </c>
      <c r="F40" s="17" t="s">
        <v>71</v>
      </c>
      <c r="G40" s="18">
        <v>37658210</v>
      </c>
      <c r="H40" s="18">
        <v>39376473</v>
      </c>
      <c r="I40" s="18">
        <f t="shared" si="3"/>
        <v>-1718263</v>
      </c>
    </row>
    <row r="41" spans="1:9" x14ac:dyDescent="0.4">
      <c r="A41" s="1"/>
      <c r="B41" s="17" t="s">
        <v>72</v>
      </c>
      <c r="C41" s="18"/>
      <c r="D41" s="18"/>
      <c r="E41" s="18">
        <f t="shared" si="2"/>
        <v>0</v>
      </c>
      <c r="F41" s="17" t="s">
        <v>73</v>
      </c>
      <c r="G41" s="18">
        <f>+G42+G43+G44+G45+G46+G47+G48+G49</f>
        <v>11600000</v>
      </c>
      <c r="H41" s="18">
        <f>+H42+H43+H44+H45+H46+H47+H48+H49</f>
        <v>15311000</v>
      </c>
      <c r="I41" s="18">
        <f t="shared" si="3"/>
        <v>-3711000</v>
      </c>
    </row>
    <row r="42" spans="1:9" x14ac:dyDescent="0.4">
      <c r="A42" s="1"/>
      <c r="B42" s="17" t="s">
        <v>74</v>
      </c>
      <c r="C42" s="18">
        <v>21417</v>
      </c>
      <c r="D42" s="18">
        <v>49973</v>
      </c>
      <c r="E42" s="18">
        <f t="shared" si="2"/>
        <v>-28556</v>
      </c>
      <c r="F42" s="17" t="s">
        <v>75</v>
      </c>
      <c r="G42" s="18">
        <v>2500000</v>
      </c>
      <c r="H42" s="18">
        <v>2500000</v>
      </c>
      <c r="I42" s="18">
        <f t="shared" si="3"/>
        <v>0</v>
      </c>
    </row>
    <row r="43" spans="1:9" x14ac:dyDescent="0.4">
      <c r="A43" s="1"/>
      <c r="B43" s="17" t="s">
        <v>76</v>
      </c>
      <c r="C43" s="18"/>
      <c r="D43" s="18"/>
      <c r="E43" s="18">
        <f t="shared" si="2"/>
        <v>0</v>
      </c>
      <c r="F43" s="17" t="s">
        <v>77</v>
      </c>
      <c r="G43" s="18"/>
      <c r="H43" s="18"/>
      <c r="I43" s="18">
        <f t="shared" si="3"/>
        <v>0</v>
      </c>
    </row>
    <row r="44" spans="1:9" x14ac:dyDescent="0.4">
      <c r="A44" s="1"/>
      <c r="B44" s="17" t="s">
        <v>78</v>
      </c>
      <c r="C44" s="18"/>
      <c r="D44" s="18"/>
      <c r="E44" s="18">
        <f t="shared" si="2"/>
        <v>0</v>
      </c>
      <c r="F44" s="17" t="s">
        <v>79</v>
      </c>
      <c r="G44" s="18">
        <v>3100000</v>
      </c>
      <c r="H44" s="18">
        <v>6811000</v>
      </c>
      <c r="I44" s="18">
        <f t="shared" si="3"/>
        <v>-3711000</v>
      </c>
    </row>
    <row r="45" spans="1:9" x14ac:dyDescent="0.4">
      <c r="A45" s="1"/>
      <c r="B45" s="17" t="s">
        <v>80</v>
      </c>
      <c r="C45" s="18"/>
      <c r="D45" s="18"/>
      <c r="E45" s="18">
        <f t="shared" si="2"/>
        <v>0</v>
      </c>
      <c r="F45" s="17" t="s">
        <v>81</v>
      </c>
      <c r="G45" s="18"/>
      <c r="H45" s="18"/>
      <c r="I45" s="18">
        <f t="shared" si="3"/>
        <v>0</v>
      </c>
    </row>
    <row r="46" spans="1:9" x14ac:dyDescent="0.4">
      <c r="A46" s="1"/>
      <c r="B46" s="17" t="s">
        <v>82</v>
      </c>
      <c r="C46" s="18"/>
      <c r="D46" s="18"/>
      <c r="E46" s="18">
        <f t="shared" si="2"/>
        <v>0</v>
      </c>
      <c r="F46" s="17" t="s">
        <v>83</v>
      </c>
      <c r="G46" s="18"/>
      <c r="H46" s="18"/>
      <c r="I46" s="18">
        <f t="shared" si="3"/>
        <v>0</v>
      </c>
    </row>
    <row r="47" spans="1:9" x14ac:dyDescent="0.4">
      <c r="A47" s="1"/>
      <c r="B47" s="17" t="s">
        <v>84</v>
      </c>
      <c r="C47" s="18"/>
      <c r="D47" s="18"/>
      <c r="E47" s="18">
        <f t="shared" si="2"/>
        <v>0</v>
      </c>
      <c r="F47" s="17" t="s">
        <v>85</v>
      </c>
      <c r="G47" s="18">
        <v>6000000</v>
      </c>
      <c r="H47" s="18">
        <v>6000000</v>
      </c>
      <c r="I47" s="18">
        <f t="shared" si="3"/>
        <v>0</v>
      </c>
    </row>
    <row r="48" spans="1:9" x14ac:dyDescent="0.4">
      <c r="A48" s="1"/>
      <c r="B48" s="17" t="s">
        <v>86</v>
      </c>
      <c r="C48" s="18">
        <v>4789452</v>
      </c>
      <c r="D48" s="18">
        <v>4388352</v>
      </c>
      <c r="E48" s="18">
        <f t="shared" si="2"/>
        <v>401100</v>
      </c>
      <c r="F48" s="17" t="s">
        <v>87</v>
      </c>
      <c r="G48" s="18"/>
      <c r="H48" s="18"/>
      <c r="I48" s="18">
        <f t="shared" si="3"/>
        <v>0</v>
      </c>
    </row>
    <row r="49" spans="1:9" x14ac:dyDescent="0.4">
      <c r="A49" s="1"/>
      <c r="B49" s="17" t="s">
        <v>88</v>
      </c>
      <c r="C49" s="18"/>
      <c r="D49" s="18"/>
      <c r="E49" s="18">
        <f t="shared" si="2"/>
        <v>0</v>
      </c>
      <c r="F49" s="17" t="s">
        <v>89</v>
      </c>
      <c r="G49" s="18"/>
      <c r="H49" s="18"/>
      <c r="I49" s="18">
        <f t="shared" si="3"/>
        <v>0</v>
      </c>
    </row>
    <row r="50" spans="1:9" x14ac:dyDescent="0.4">
      <c r="A50" s="1"/>
      <c r="B50" s="17" t="s">
        <v>90</v>
      </c>
      <c r="C50" s="18"/>
      <c r="D50" s="18"/>
      <c r="E50" s="18">
        <f t="shared" si="2"/>
        <v>0</v>
      </c>
      <c r="F50" s="17" t="s">
        <v>91</v>
      </c>
      <c r="G50" s="18">
        <v>58791010</v>
      </c>
      <c r="H50" s="18">
        <v>55347312</v>
      </c>
      <c r="I50" s="18">
        <f t="shared" si="3"/>
        <v>3443698</v>
      </c>
    </row>
    <row r="51" spans="1:9" x14ac:dyDescent="0.4">
      <c r="A51" s="1"/>
      <c r="B51" s="17" t="s">
        <v>92</v>
      </c>
      <c r="C51" s="18">
        <v>3100000</v>
      </c>
      <c r="D51" s="18">
        <v>6811000</v>
      </c>
      <c r="E51" s="18">
        <f t="shared" si="2"/>
        <v>-3711000</v>
      </c>
      <c r="F51" s="17" t="s">
        <v>93</v>
      </c>
      <c r="G51" s="18">
        <v>-267302</v>
      </c>
      <c r="H51" s="18">
        <v>-303787</v>
      </c>
      <c r="I51" s="18">
        <f t="shared" si="3"/>
        <v>36485</v>
      </c>
    </row>
    <row r="52" spans="1:9" x14ac:dyDescent="0.4">
      <c r="A52" s="1"/>
      <c r="B52" s="17" t="s">
        <v>94</v>
      </c>
      <c r="C52" s="18">
        <v>2500000</v>
      </c>
      <c r="D52" s="18">
        <v>2500000</v>
      </c>
      <c r="E52" s="18">
        <f t="shared" si="2"/>
        <v>0</v>
      </c>
      <c r="F52" s="17"/>
      <c r="G52" s="18"/>
      <c r="H52" s="18"/>
      <c r="I52" s="18"/>
    </row>
    <row r="53" spans="1:9" x14ac:dyDescent="0.4">
      <c r="A53" s="1"/>
      <c r="B53" s="17" t="s">
        <v>95</v>
      </c>
      <c r="C53" s="18">
        <v>6000000</v>
      </c>
      <c r="D53" s="18">
        <v>6000000</v>
      </c>
      <c r="E53" s="18">
        <f t="shared" si="2"/>
        <v>0</v>
      </c>
      <c r="F53" s="17"/>
      <c r="G53" s="18"/>
      <c r="H53" s="18"/>
      <c r="I53" s="18"/>
    </row>
    <row r="54" spans="1:9" x14ac:dyDescent="0.4">
      <c r="A54" s="1"/>
      <c r="B54" s="17" t="s">
        <v>96</v>
      </c>
      <c r="C54" s="18"/>
      <c r="D54" s="18"/>
      <c r="E54" s="18">
        <f t="shared" si="2"/>
        <v>0</v>
      </c>
      <c r="F54" s="17"/>
      <c r="G54" s="18"/>
      <c r="H54" s="18"/>
      <c r="I54" s="18"/>
    </row>
    <row r="55" spans="1:9" x14ac:dyDescent="0.4">
      <c r="A55" s="1"/>
      <c r="B55" s="17" t="s">
        <v>97</v>
      </c>
      <c r="C55" s="18"/>
      <c r="D55" s="18"/>
      <c r="E55" s="18">
        <f t="shared" si="2"/>
        <v>0</v>
      </c>
      <c r="F55" s="17"/>
      <c r="G55" s="18"/>
      <c r="H55" s="18"/>
      <c r="I55" s="18"/>
    </row>
    <row r="56" spans="1:9" x14ac:dyDescent="0.4">
      <c r="A56" s="1"/>
      <c r="B56" s="17" t="s">
        <v>98</v>
      </c>
      <c r="C56" s="18"/>
      <c r="D56" s="18"/>
      <c r="E56" s="18">
        <f t="shared" si="2"/>
        <v>0</v>
      </c>
      <c r="F56" s="17"/>
      <c r="G56" s="18"/>
      <c r="H56" s="18"/>
      <c r="I56" s="18"/>
    </row>
    <row r="57" spans="1:9" x14ac:dyDescent="0.4">
      <c r="A57" s="1"/>
      <c r="B57" s="17" t="s">
        <v>99</v>
      </c>
      <c r="C57" s="18"/>
      <c r="D57" s="18"/>
      <c r="E57" s="18">
        <f t="shared" si="2"/>
        <v>0</v>
      </c>
      <c r="F57" s="17"/>
      <c r="G57" s="18"/>
      <c r="H57" s="18"/>
      <c r="I57" s="18"/>
    </row>
    <row r="58" spans="1:9" x14ac:dyDescent="0.4">
      <c r="A58" s="1"/>
      <c r="B58" s="17" t="s">
        <v>100</v>
      </c>
      <c r="C58" s="18"/>
      <c r="D58" s="18"/>
      <c r="E58" s="18">
        <f t="shared" si="2"/>
        <v>0</v>
      </c>
      <c r="F58" s="17"/>
      <c r="G58" s="18"/>
      <c r="H58" s="18"/>
      <c r="I58" s="18"/>
    </row>
    <row r="59" spans="1:9" x14ac:dyDescent="0.4">
      <c r="A59" s="1"/>
      <c r="B59" s="17" t="s">
        <v>101</v>
      </c>
      <c r="C59" s="18"/>
      <c r="D59" s="18"/>
      <c r="E59" s="18">
        <f t="shared" si="2"/>
        <v>0</v>
      </c>
      <c r="F59" s="17"/>
      <c r="G59" s="18"/>
      <c r="H59" s="18"/>
      <c r="I59" s="18"/>
    </row>
    <row r="60" spans="1:9" x14ac:dyDescent="0.4">
      <c r="A60" s="1"/>
      <c r="B60" s="17" t="s">
        <v>102</v>
      </c>
      <c r="C60" s="18">
        <v>201828</v>
      </c>
      <c r="D60" s="18"/>
      <c r="E60" s="18">
        <f t="shared" si="2"/>
        <v>201828</v>
      </c>
      <c r="F60" s="17"/>
      <c r="G60" s="18"/>
      <c r="H60" s="18"/>
      <c r="I60" s="18"/>
    </row>
    <row r="61" spans="1:9" x14ac:dyDescent="0.4">
      <c r="A61" s="1"/>
      <c r="B61" s="17" t="s">
        <v>103</v>
      </c>
      <c r="C61" s="18"/>
      <c r="D61" s="18"/>
      <c r="E61" s="18">
        <f t="shared" si="2"/>
        <v>0</v>
      </c>
      <c r="F61" s="17"/>
      <c r="G61" s="18"/>
      <c r="H61" s="18"/>
      <c r="I61" s="18"/>
    </row>
    <row r="62" spans="1:9" x14ac:dyDescent="0.4">
      <c r="A62" s="1"/>
      <c r="B62" s="17" t="s">
        <v>104</v>
      </c>
      <c r="C62" s="18"/>
      <c r="D62" s="18"/>
      <c r="E62" s="18">
        <f t="shared" si="2"/>
        <v>0</v>
      </c>
      <c r="F62" s="19"/>
      <c r="G62" s="20"/>
      <c r="H62" s="20"/>
      <c r="I62" s="20"/>
    </row>
    <row r="63" spans="1:9" x14ac:dyDescent="0.4">
      <c r="A63" s="1"/>
      <c r="B63" s="19" t="s">
        <v>105</v>
      </c>
      <c r="C63" s="20"/>
      <c r="D63" s="20"/>
      <c r="E63" s="20">
        <f t="shared" si="2"/>
        <v>0</v>
      </c>
      <c r="F63" s="13" t="s">
        <v>106</v>
      </c>
      <c r="G63" s="14">
        <f>+G36 +G40 +G41 +G50</f>
        <v>108049220</v>
      </c>
      <c r="H63" s="14">
        <f>+H36 +H40 +H41 +H50</f>
        <v>110034785</v>
      </c>
      <c r="I63" s="14">
        <f t="shared" ref="I63:I64" si="4">G63-H63</f>
        <v>-1985565</v>
      </c>
    </row>
    <row r="64" spans="1:9" x14ac:dyDescent="0.4">
      <c r="A64" s="1"/>
      <c r="B64" s="13" t="s">
        <v>107</v>
      </c>
      <c r="C64" s="14">
        <f>+C7 +C22</f>
        <v>120780797</v>
      </c>
      <c r="D64" s="14">
        <f>+D7 +D22</f>
        <v>119351060</v>
      </c>
      <c r="E64" s="14">
        <f t="shared" si="2"/>
        <v>1429737</v>
      </c>
      <c r="F64" s="24" t="s">
        <v>108</v>
      </c>
      <c r="G64" s="25">
        <f>+G34 +G63</f>
        <v>120780797</v>
      </c>
      <c r="H64" s="25">
        <f>+H34 +H63</f>
        <v>119351060</v>
      </c>
      <c r="I64" s="25">
        <f t="shared" si="4"/>
        <v>1429737</v>
      </c>
    </row>
  </sheetData>
  <mergeCells count="5">
    <mergeCell ref="B2:I2"/>
    <mergeCell ref="B3:I3"/>
    <mergeCell ref="B5:E5"/>
    <mergeCell ref="F5:I5"/>
    <mergeCell ref="F35:I35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53E95-1E49-4F32-88C6-3EC91CF7EF5F}">
  <sheetPr>
    <pageSetUpPr fitToPage="1"/>
  </sheetPr>
  <dimension ref="A1:I64"/>
  <sheetViews>
    <sheetView showGridLines="0" workbookViewId="0"/>
  </sheetViews>
  <sheetFormatPr defaultRowHeight="18.75" x14ac:dyDescent="0.4"/>
  <cols>
    <col min="1" max="1" width="1.5" customWidth="1"/>
    <col min="2" max="2" width="39.875" customWidth="1"/>
    <col min="3" max="5" width="20.75" customWidth="1"/>
    <col min="6" max="6" width="39.875" customWidth="1"/>
    <col min="7" max="9" width="20.75" customWidth="1"/>
  </cols>
  <sheetData>
    <row r="1" spans="1:9" ht="21" x14ac:dyDescent="0.4">
      <c r="A1" s="1"/>
      <c r="B1" s="2"/>
      <c r="C1" s="1"/>
      <c r="D1" s="1"/>
      <c r="E1" s="1"/>
      <c r="F1" s="1"/>
      <c r="G1" s="1"/>
      <c r="H1" s="3"/>
      <c r="I1" s="3" t="s">
        <v>0</v>
      </c>
    </row>
    <row r="2" spans="1:9" ht="21" x14ac:dyDescent="0.4">
      <c r="A2" s="1"/>
      <c r="B2" s="4" t="s">
        <v>111</v>
      </c>
      <c r="C2" s="4"/>
      <c r="D2" s="4"/>
      <c r="E2" s="4"/>
      <c r="F2" s="4"/>
      <c r="G2" s="4"/>
      <c r="H2" s="4"/>
      <c r="I2" s="4"/>
    </row>
    <row r="3" spans="1:9" ht="21" x14ac:dyDescent="0.4">
      <c r="A3" s="1"/>
      <c r="B3" s="5" t="s">
        <v>2</v>
      </c>
      <c r="C3" s="5"/>
      <c r="D3" s="5"/>
      <c r="E3" s="5"/>
      <c r="F3" s="5"/>
      <c r="G3" s="5"/>
      <c r="H3" s="5"/>
      <c r="I3" s="5"/>
    </row>
    <row r="4" spans="1:9" x14ac:dyDescent="0.4">
      <c r="A4" s="1"/>
      <c r="B4" s="6"/>
      <c r="C4" s="1"/>
      <c r="D4" s="1"/>
      <c r="E4" s="1"/>
      <c r="F4" s="1"/>
      <c r="G4" s="1"/>
      <c r="H4" s="1"/>
      <c r="I4" s="7" t="s">
        <v>3</v>
      </c>
    </row>
    <row r="5" spans="1:9" x14ac:dyDescent="0.4">
      <c r="A5" s="1"/>
      <c r="B5" s="8" t="s">
        <v>4</v>
      </c>
      <c r="C5" s="9"/>
      <c r="D5" s="9"/>
      <c r="E5" s="10"/>
      <c r="F5" s="8" t="s">
        <v>5</v>
      </c>
      <c r="G5" s="9"/>
      <c r="H5" s="9"/>
      <c r="I5" s="10"/>
    </row>
    <row r="6" spans="1:9" x14ac:dyDescent="0.4">
      <c r="A6" s="1"/>
      <c r="B6" s="11"/>
      <c r="C6" s="11" t="s">
        <v>6</v>
      </c>
      <c r="D6" s="11" t="s">
        <v>7</v>
      </c>
      <c r="E6" s="11" t="s">
        <v>8</v>
      </c>
      <c r="F6" s="12"/>
      <c r="G6" s="11" t="s">
        <v>6</v>
      </c>
      <c r="H6" s="11" t="s">
        <v>7</v>
      </c>
      <c r="I6" s="11" t="s">
        <v>8</v>
      </c>
    </row>
    <row r="7" spans="1:9" x14ac:dyDescent="0.4">
      <c r="A7" s="1"/>
      <c r="B7" s="13" t="s">
        <v>9</v>
      </c>
      <c r="C7" s="14">
        <f>+C8+C9+C10+C11+C12+C13+C14+C15+C16+C17+C18</f>
        <v>389774928</v>
      </c>
      <c r="D7" s="14">
        <f>+D8+D9+D10+D11+D12+D13+D14+D15+D16+D17+D18</f>
        <v>370871477</v>
      </c>
      <c r="E7" s="14">
        <f>C7-D7</f>
        <v>18903451</v>
      </c>
      <c r="F7" s="13" t="s">
        <v>10</v>
      </c>
      <c r="G7" s="14">
        <f>+G8+G9+G10+G11+G12+G13+G14+G15+G16+G17+G18+G19+G20+G21</f>
        <v>92349302</v>
      </c>
      <c r="H7" s="14">
        <f>+H8+H9+H10+H11+H12+H13+H14+H15+H16+H17+H18+H19+H20+H21</f>
        <v>82883521</v>
      </c>
      <c r="I7" s="14">
        <f>G7-H7</f>
        <v>9465781</v>
      </c>
    </row>
    <row r="8" spans="1:9" x14ac:dyDescent="0.4">
      <c r="A8" s="1"/>
      <c r="B8" s="15" t="s">
        <v>11</v>
      </c>
      <c r="C8" s="16">
        <v>234527759</v>
      </c>
      <c r="D8" s="16">
        <v>257356499</v>
      </c>
      <c r="E8" s="16">
        <f t="shared" ref="E8:E18" si="0">C8-D8</f>
        <v>-22828740</v>
      </c>
      <c r="F8" s="17" t="s">
        <v>12</v>
      </c>
      <c r="G8" s="18">
        <v>26285581</v>
      </c>
      <c r="H8" s="18">
        <v>21836907</v>
      </c>
      <c r="I8" s="18">
        <f t="shared" ref="I8:I34" si="1">G8-H8</f>
        <v>4448674</v>
      </c>
    </row>
    <row r="9" spans="1:9" x14ac:dyDescent="0.4">
      <c r="A9" s="1"/>
      <c r="B9" s="17" t="s">
        <v>13</v>
      </c>
      <c r="C9" s="18">
        <v>108201586</v>
      </c>
      <c r="D9" s="18">
        <v>111742380</v>
      </c>
      <c r="E9" s="18">
        <f t="shared" si="0"/>
        <v>-3540794</v>
      </c>
      <c r="F9" s="17" t="s">
        <v>14</v>
      </c>
      <c r="G9" s="18"/>
      <c r="H9" s="18"/>
      <c r="I9" s="18">
        <f t="shared" si="1"/>
        <v>0</v>
      </c>
    </row>
    <row r="10" spans="1:9" x14ac:dyDescent="0.4">
      <c r="A10" s="1"/>
      <c r="B10" s="17" t="s">
        <v>15</v>
      </c>
      <c r="C10" s="18"/>
      <c r="D10" s="18"/>
      <c r="E10" s="18">
        <f t="shared" si="0"/>
        <v>0</v>
      </c>
      <c r="F10" s="17" t="s">
        <v>16</v>
      </c>
      <c r="G10" s="18"/>
      <c r="H10" s="18"/>
      <c r="I10" s="18">
        <f t="shared" si="1"/>
        <v>0</v>
      </c>
    </row>
    <row r="11" spans="1:9" x14ac:dyDescent="0.4">
      <c r="A11" s="1"/>
      <c r="B11" s="17" t="s">
        <v>17</v>
      </c>
      <c r="C11" s="18">
        <v>44940000</v>
      </c>
      <c r="D11" s="18"/>
      <c r="E11" s="18">
        <f t="shared" si="0"/>
        <v>44940000</v>
      </c>
      <c r="F11" s="17" t="s">
        <v>18</v>
      </c>
      <c r="G11" s="18"/>
      <c r="H11" s="18"/>
      <c r="I11" s="18">
        <f t="shared" si="1"/>
        <v>0</v>
      </c>
    </row>
    <row r="12" spans="1:9" x14ac:dyDescent="0.4">
      <c r="A12" s="1"/>
      <c r="B12" s="17" t="s">
        <v>19</v>
      </c>
      <c r="C12" s="18">
        <v>1150018</v>
      </c>
      <c r="D12" s="18">
        <v>893334</v>
      </c>
      <c r="E12" s="18">
        <f t="shared" si="0"/>
        <v>256684</v>
      </c>
      <c r="F12" s="17" t="s">
        <v>20</v>
      </c>
      <c r="G12" s="18">
        <v>43588000</v>
      </c>
      <c r="H12" s="18">
        <v>43588000</v>
      </c>
      <c r="I12" s="18">
        <f t="shared" si="1"/>
        <v>0</v>
      </c>
    </row>
    <row r="13" spans="1:9" x14ac:dyDescent="0.4">
      <c r="A13" s="1"/>
      <c r="B13" s="17" t="s">
        <v>21</v>
      </c>
      <c r="C13" s="18"/>
      <c r="D13" s="18"/>
      <c r="E13" s="18">
        <f t="shared" si="0"/>
        <v>0</v>
      </c>
      <c r="F13" s="17" t="s">
        <v>22</v>
      </c>
      <c r="G13" s="18"/>
      <c r="H13" s="18"/>
      <c r="I13" s="18">
        <f t="shared" si="1"/>
        <v>0</v>
      </c>
    </row>
    <row r="14" spans="1:9" x14ac:dyDescent="0.4">
      <c r="A14" s="1"/>
      <c r="B14" s="17" t="s">
        <v>23</v>
      </c>
      <c r="C14" s="18">
        <v>955565</v>
      </c>
      <c r="D14" s="18">
        <v>879264</v>
      </c>
      <c r="E14" s="18">
        <f t="shared" si="0"/>
        <v>76301</v>
      </c>
      <c r="F14" s="17" t="s">
        <v>24</v>
      </c>
      <c r="G14" s="18"/>
      <c r="H14" s="18"/>
      <c r="I14" s="18">
        <f t="shared" si="1"/>
        <v>0</v>
      </c>
    </row>
    <row r="15" spans="1:9" x14ac:dyDescent="0.4">
      <c r="A15" s="1"/>
      <c r="B15" s="17" t="s">
        <v>25</v>
      </c>
      <c r="C15" s="18"/>
      <c r="D15" s="18"/>
      <c r="E15" s="18">
        <f t="shared" si="0"/>
        <v>0</v>
      </c>
      <c r="F15" s="17" t="s">
        <v>26</v>
      </c>
      <c r="G15" s="18">
        <v>2235612</v>
      </c>
      <c r="H15" s="18">
        <v>2235612</v>
      </c>
      <c r="I15" s="18">
        <f t="shared" si="1"/>
        <v>0</v>
      </c>
    </row>
    <row r="16" spans="1:9" x14ac:dyDescent="0.4">
      <c r="A16" s="1"/>
      <c r="B16" s="17" t="s">
        <v>27</v>
      </c>
      <c r="C16" s="18"/>
      <c r="D16" s="18"/>
      <c r="E16" s="18">
        <f t="shared" si="0"/>
        <v>0</v>
      </c>
      <c r="F16" s="17" t="s">
        <v>28</v>
      </c>
      <c r="G16" s="18"/>
      <c r="H16" s="18"/>
      <c r="I16" s="18">
        <f t="shared" si="1"/>
        <v>0</v>
      </c>
    </row>
    <row r="17" spans="1:9" x14ac:dyDescent="0.4">
      <c r="A17" s="1"/>
      <c r="B17" s="17" t="s">
        <v>29</v>
      </c>
      <c r="C17" s="18"/>
      <c r="D17" s="18"/>
      <c r="E17" s="18">
        <f t="shared" si="0"/>
        <v>0</v>
      </c>
      <c r="F17" s="17" t="s">
        <v>30</v>
      </c>
      <c r="G17" s="18">
        <v>6940109</v>
      </c>
      <c r="H17" s="18">
        <v>3223002</v>
      </c>
      <c r="I17" s="18">
        <f t="shared" si="1"/>
        <v>3717107</v>
      </c>
    </row>
    <row r="18" spans="1:9" x14ac:dyDescent="0.4">
      <c r="A18" s="1"/>
      <c r="B18" s="17" t="s">
        <v>31</v>
      </c>
      <c r="C18" s="18"/>
      <c r="D18" s="18"/>
      <c r="E18" s="18">
        <f t="shared" si="0"/>
        <v>0</v>
      </c>
      <c r="F18" s="17" t="s">
        <v>32</v>
      </c>
      <c r="G18" s="18"/>
      <c r="H18" s="18"/>
      <c r="I18" s="18">
        <f t="shared" si="1"/>
        <v>0</v>
      </c>
    </row>
    <row r="19" spans="1:9" x14ac:dyDescent="0.4">
      <c r="A19" s="1"/>
      <c r="B19" s="17"/>
      <c r="C19" s="18"/>
      <c r="D19" s="18"/>
      <c r="E19" s="18"/>
      <c r="F19" s="17" t="s">
        <v>33</v>
      </c>
      <c r="G19" s="18"/>
      <c r="H19" s="18"/>
      <c r="I19" s="18">
        <f t="shared" si="1"/>
        <v>0</v>
      </c>
    </row>
    <row r="20" spans="1:9" x14ac:dyDescent="0.4">
      <c r="A20" s="1"/>
      <c r="B20" s="17"/>
      <c r="C20" s="18"/>
      <c r="D20" s="18"/>
      <c r="E20" s="18"/>
      <c r="F20" s="17" t="s">
        <v>34</v>
      </c>
      <c r="G20" s="18"/>
      <c r="H20" s="18"/>
      <c r="I20" s="18">
        <f t="shared" si="1"/>
        <v>0</v>
      </c>
    </row>
    <row r="21" spans="1:9" x14ac:dyDescent="0.4">
      <c r="A21" s="1"/>
      <c r="B21" s="17"/>
      <c r="C21" s="18"/>
      <c r="D21" s="18"/>
      <c r="E21" s="18"/>
      <c r="F21" s="17" t="s">
        <v>35</v>
      </c>
      <c r="G21" s="18">
        <v>13300000</v>
      </c>
      <c r="H21" s="18">
        <v>12000000</v>
      </c>
      <c r="I21" s="18">
        <f t="shared" si="1"/>
        <v>1300000</v>
      </c>
    </row>
    <row r="22" spans="1:9" x14ac:dyDescent="0.4">
      <c r="A22" s="1"/>
      <c r="B22" s="13" t="s">
        <v>36</v>
      </c>
      <c r="C22" s="14">
        <f>+C23 +C29</f>
        <v>1451862553</v>
      </c>
      <c r="D22" s="14">
        <f>+D23 +D29</f>
        <v>1465901710</v>
      </c>
      <c r="E22" s="14">
        <f t="shared" ref="E22:E64" si="2">C22-D22</f>
        <v>-14039157</v>
      </c>
      <c r="F22" s="13" t="s">
        <v>37</v>
      </c>
      <c r="G22" s="14">
        <f>+G23+G24+G25+G26+G27+G28+G29+G30+G31+G32+G33</f>
        <v>519418674</v>
      </c>
      <c r="H22" s="14">
        <f>+H23+H24+H25+H26+H27+H28+H29+H30+H31+H32+H33</f>
        <v>570379077</v>
      </c>
      <c r="I22" s="14">
        <f t="shared" si="1"/>
        <v>-50960403</v>
      </c>
    </row>
    <row r="23" spans="1:9" x14ac:dyDescent="0.4">
      <c r="A23" s="1"/>
      <c r="B23" s="13" t="s">
        <v>38</v>
      </c>
      <c r="C23" s="14">
        <f>+C24+C25+C26-ABS(C27)+C28</f>
        <v>1302311783</v>
      </c>
      <c r="D23" s="14">
        <f>+D24+D25+D26-ABS(D27)+D28</f>
        <v>1374623139</v>
      </c>
      <c r="E23" s="14">
        <f t="shared" si="2"/>
        <v>-72311356</v>
      </c>
      <c r="F23" s="15" t="s">
        <v>39</v>
      </c>
      <c r="G23" s="16"/>
      <c r="H23" s="16"/>
      <c r="I23" s="16">
        <f t="shared" si="1"/>
        <v>0</v>
      </c>
    </row>
    <row r="24" spans="1:9" x14ac:dyDescent="0.4">
      <c r="A24" s="1"/>
      <c r="B24" s="15" t="s">
        <v>40</v>
      </c>
      <c r="C24" s="16">
        <v>554931925</v>
      </c>
      <c r="D24" s="16">
        <v>554931925</v>
      </c>
      <c r="E24" s="16">
        <f t="shared" si="2"/>
        <v>0</v>
      </c>
      <c r="F24" s="17" t="s">
        <v>41</v>
      </c>
      <c r="G24" s="18">
        <v>474708000</v>
      </c>
      <c r="H24" s="18">
        <v>518296000</v>
      </c>
      <c r="I24" s="18">
        <f t="shared" si="1"/>
        <v>-43588000</v>
      </c>
    </row>
    <row r="25" spans="1:9" x14ac:dyDescent="0.4">
      <c r="A25" s="1"/>
      <c r="B25" s="17" t="s">
        <v>42</v>
      </c>
      <c r="C25" s="18">
        <v>1660450270</v>
      </c>
      <c r="D25" s="18">
        <v>1660450270</v>
      </c>
      <c r="E25" s="18">
        <f t="shared" si="2"/>
        <v>0</v>
      </c>
      <c r="F25" s="17" t="s">
        <v>43</v>
      </c>
      <c r="G25" s="18"/>
      <c r="H25" s="18"/>
      <c r="I25" s="18">
        <f t="shared" si="1"/>
        <v>0</v>
      </c>
    </row>
    <row r="26" spans="1:9" x14ac:dyDescent="0.4">
      <c r="A26" s="1"/>
      <c r="B26" s="17" t="s">
        <v>44</v>
      </c>
      <c r="C26" s="18"/>
      <c r="D26" s="18"/>
      <c r="E26" s="18">
        <f t="shared" si="2"/>
        <v>0</v>
      </c>
      <c r="F26" s="17" t="s">
        <v>45</v>
      </c>
      <c r="G26" s="18"/>
      <c r="H26" s="18"/>
      <c r="I26" s="18">
        <f t="shared" si="1"/>
        <v>0</v>
      </c>
    </row>
    <row r="27" spans="1:9" x14ac:dyDescent="0.4">
      <c r="A27" s="1"/>
      <c r="B27" s="17" t="s">
        <v>46</v>
      </c>
      <c r="C27" s="18">
        <v>-913070412</v>
      </c>
      <c r="D27" s="18">
        <v>-840759056</v>
      </c>
      <c r="E27" s="18">
        <f t="shared" si="2"/>
        <v>-72311356</v>
      </c>
      <c r="F27" s="17" t="s">
        <v>47</v>
      </c>
      <c r="G27" s="18">
        <v>8839672</v>
      </c>
      <c r="H27" s="18">
        <v>11075284</v>
      </c>
      <c r="I27" s="18">
        <f t="shared" si="1"/>
        <v>-2235612</v>
      </c>
    </row>
    <row r="28" spans="1:9" x14ac:dyDescent="0.4">
      <c r="A28" s="1"/>
      <c r="B28" s="19" t="s">
        <v>48</v>
      </c>
      <c r="C28" s="20"/>
      <c r="D28" s="20"/>
      <c r="E28" s="20">
        <f t="shared" si="2"/>
        <v>0</v>
      </c>
      <c r="F28" s="17" t="s">
        <v>49</v>
      </c>
      <c r="G28" s="18"/>
      <c r="H28" s="18"/>
      <c r="I28" s="18">
        <f t="shared" si="1"/>
        <v>0</v>
      </c>
    </row>
    <row r="29" spans="1:9" x14ac:dyDescent="0.4">
      <c r="A29" s="1"/>
      <c r="B29" s="13" t="s">
        <v>50</v>
      </c>
      <c r="C29" s="14">
        <f>+C30+C31+C32+C33+C34+C35+C36+C37+C38+C39+C40+C41+C42+C43+C44+C45+C46+C47+C48+C49+C50+C51+C52+C53+C54+C55+C56+C57+C58+C59+C60+C61-ABS(C62)-ABS(C63)</f>
        <v>149550770</v>
      </c>
      <c r="D29" s="14">
        <f>+D30+D31+D32+D33+D34+D35+D36+D37+D38+D39+D40+D41+D42+D43+D44+D45+D46+D47+D48+D49+D50+D51+D52+D53+D54+D55+D56+D57+D58+D59+D60+D61-ABS(D62)-ABS(D63)</f>
        <v>91278571</v>
      </c>
      <c r="E29" s="14">
        <f t="shared" si="2"/>
        <v>58272199</v>
      </c>
      <c r="F29" s="17" t="s">
        <v>51</v>
      </c>
      <c r="G29" s="18"/>
      <c r="H29" s="18"/>
      <c r="I29" s="18">
        <f t="shared" si="1"/>
        <v>0</v>
      </c>
    </row>
    <row r="30" spans="1:9" x14ac:dyDescent="0.4">
      <c r="A30" s="1"/>
      <c r="B30" s="17" t="s">
        <v>42</v>
      </c>
      <c r="C30" s="18">
        <v>5459597</v>
      </c>
      <c r="D30" s="18"/>
      <c r="E30" s="18">
        <f t="shared" si="2"/>
        <v>5459597</v>
      </c>
      <c r="F30" s="17" t="s">
        <v>52</v>
      </c>
      <c r="G30" s="18">
        <v>35871002</v>
      </c>
      <c r="H30" s="18">
        <v>41007793</v>
      </c>
      <c r="I30" s="18">
        <f t="shared" si="1"/>
        <v>-5136791</v>
      </c>
    </row>
    <row r="31" spans="1:9" x14ac:dyDescent="0.4">
      <c r="A31" s="1"/>
      <c r="B31" s="17" t="s">
        <v>46</v>
      </c>
      <c r="C31" s="18">
        <v>-248034</v>
      </c>
      <c r="D31" s="18"/>
      <c r="E31" s="18">
        <f t="shared" si="2"/>
        <v>-248034</v>
      </c>
      <c r="F31" s="17" t="s">
        <v>53</v>
      </c>
      <c r="G31" s="18"/>
      <c r="H31" s="18"/>
      <c r="I31" s="18">
        <f t="shared" si="1"/>
        <v>0</v>
      </c>
    </row>
    <row r="32" spans="1:9" x14ac:dyDescent="0.4">
      <c r="A32" s="1"/>
      <c r="B32" s="17" t="s">
        <v>54</v>
      </c>
      <c r="C32" s="18"/>
      <c r="D32" s="18"/>
      <c r="E32" s="18">
        <f t="shared" si="2"/>
        <v>0</v>
      </c>
      <c r="F32" s="17" t="s">
        <v>55</v>
      </c>
      <c r="G32" s="18"/>
      <c r="H32" s="18"/>
      <c r="I32" s="18">
        <f t="shared" si="1"/>
        <v>0</v>
      </c>
    </row>
    <row r="33" spans="1:9" x14ac:dyDescent="0.4">
      <c r="A33" s="1"/>
      <c r="B33" s="17" t="s">
        <v>56</v>
      </c>
      <c r="C33" s="18"/>
      <c r="D33" s="18"/>
      <c r="E33" s="18">
        <f t="shared" si="2"/>
        <v>0</v>
      </c>
      <c r="F33" s="17" t="s">
        <v>57</v>
      </c>
      <c r="G33" s="18"/>
      <c r="H33" s="18"/>
      <c r="I33" s="18">
        <f t="shared" si="1"/>
        <v>0</v>
      </c>
    </row>
    <row r="34" spans="1:9" x14ac:dyDescent="0.4">
      <c r="A34" s="1"/>
      <c r="B34" s="17" t="s">
        <v>58</v>
      </c>
      <c r="C34" s="18"/>
      <c r="D34" s="18"/>
      <c r="E34" s="18">
        <f t="shared" si="2"/>
        <v>0</v>
      </c>
      <c r="F34" s="13" t="s">
        <v>59</v>
      </c>
      <c r="G34" s="14">
        <f>+G7 +G22</f>
        <v>611767976</v>
      </c>
      <c r="H34" s="14">
        <f>+H7 +H22</f>
        <v>653262598</v>
      </c>
      <c r="I34" s="14">
        <f t="shared" si="1"/>
        <v>-41494622</v>
      </c>
    </row>
    <row r="35" spans="1:9" x14ac:dyDescent="0.4">
      <c r="A35" s="1"/>
      <c r="B35" s="17" t="s">
        <v>60</v>
      </c>
      <c r="C35" s="18"/>
      <c r="D35" s="18"/>
      <c r="E35" s="18">
        <f t="shared" si="2"/>
        <v>0</v>
      </c>
      <c r="F35" s="21" t="s">
        <v>61</v>
      </c>
      <c r="G35" s="22"/>
      <c r="H35" s="22"/>
      <c r="I35" s="23"/>
    </row>
    <row r="36" spans="1:9" x14ac:dyDescent="0.4">
      <c r="A36" s="1"/>
      <c r="B36" s="17" t="s">
        <v>62</v>
      </c>
      <c r="C36" s="18">
        <v>14028337</v>
      </c>
      <c r="D36" s="18">
        <v>10148337</v>
      </c>
      <c r="E36" s="18">
        <f t="shared" si="2"/>
        <v>3880000</v>
      </c>
      <c r="F36" s="15" t="s">
        <v>63</v>
      </c>
      <c r="G36" s="16">
        <f>+G37+G38+G39</f>
        <v>0</v>
      </c>
      <c r="H36" s="16">
        <f>+H37+H38+H39</f>
        <v>0</v>
      </c>
      <c r="I36" s="16">
        <f t="shared" ref="I36:I51" si="3">G36-H36</f>
        <v>0</v>
      </c>
    </row>
    <row r="37" spans="1:9" x14ac:dyDescent="0.4">
      <c r="A37" s="1"/>
      <c r="B37" s="17" t="s">
        <v>64</v>
      </c>
      <c r="C37" s="18">
        <v>-10342332</v>
      </c>
      <c r="D37" s="18">
        <v>-9480385</v>
      </c>
      <c r="E37" s="18">
        <f t="shared" si="2"/>
        <v>-861947</v>
      </c>
      <c r="F37" s="17" t="s">
        <v>65</v>
      </c>
      <c r="G37" s="18"/>
      <c r="H37" s="18"/>
      <c r="I37" s="18">
        <f t="shared" si="3"/>
        <v>0</v>
      </c>
    </row>
    <row r="38" spans="1:9" x14ac:dyDescent="0.4">
      <c r="A38" s="1"/>
      <c r="B38" s="17" t="s">
        <v>66</v>
      </c>
      <c r="C38" s="18">
        <v>119454959</v>
      </c>
      <c r="D38" s="18">
        <v>73066029</v>
      </c>
      <c r="E38" s="18">
        <f t="shared" si="2"/>
        <v>46388930</v>
      </c>
      <c r="F38" s="17" t="s">
        <v>67</v>
      </c>
      <c r="G38" s="18"/>
      <c r="H38" s="18"/>
      <c r="I38" s="18">
        <f t="shared" si="3"/>
        <v>0</v>
      </c>
    </row>
    <row r="39" spans="1:9" x14ac:dyDescent="0.4">
      <c r="A39" s="1"/>
      <c r="B39" s="17" t="s">
        <v>68</v>
      </c>
      <c r="C39" s="18">
        <v>-64680860</v>
      </c>
      <c r="D39" s="18">
        <v>-60976940</v>
      </c>
      <c r="E39" s="18">
        <f t="shared" si="2"/>
        <v>-3703920</v>
      </c>
      <c r="F39" s="17" t="s">
        <v>69</v>
      </c>
      <c r="G39" s="18"/>
      <c r="H39" s="18"/>
      <c r="I39" s="18">
        <f t="shared" si="3"/>
        <v>0</v>
      </c>
    </row>
    <row r="40" spans="1:9" x14ac:dyDescent="0.4">
      <c r="A40" s="1"/>
      <c r="B40" s="17" t="s">
        <v>70</v>
      </c>
      <c r="C40" s="18">
        <v>17025292</v>
      </c>
      <c r="D40" s="18">
        <v>17025292</v>
      </c>
      <c r="E40" s="18">
        <f t="shared" si="2"/>
        <v>0</v>
      </c>
      <c r="F40" s="17" t="s">
        <v>71</v>
      </c>
      <c r="G40" s="18">
        <v>331163150</v>
      </c>
      <c r="H40" s="18">
        <v>315824391</v>
      </c>
      <c r="I40" s="18">
        <f t="shared" si="3"/>
        <v>15338759</v>
      </c>
    </row>
    <row r="41" spans="1:9" x14ac:dyDescent="0.4">
      <c r="A41" s="1"/>
      <c r="B41" s="17" t="s">
        <v>72</v>
      </c>
      <c r="C41" s="18">
        <v>-8256104</v>
      </c>
      <c r="D41" s="18">
        <v>-5349222</v>
      </c>
      <c r="E41" s="18">
        <f t="shared" si="2"/>
        <v>-2906882</v>
      </c>
      <c r="F41" s="17" t="s">
        <v>73</v>
      </c>
      <c r="G41" s="18">
        <f>+G42+G43+G44+G45+G46+G47+G48+G49</f>
        <v>32888111</v>
      </c>
      <c r="H41" s="18">
        <f>+H42+H43+H44+H45+H46+H47+H48+H49</f>
        <v>16371000</v>
      </c>
      <c r="I41" s="18">
        <f t="shared" si="3"/>
        <v>16517111</v>
      </c>
    </row>
    <row r="42" spans="1:9" x14ac:dyDescent="0.4">
      <c r="A42" s="1"/>
      <c r="B42" s="17" t="s">
        <v>74</v>
      </c>
      <c r="C42" s="18">
        <v>1114667</v>
      </c>
      <c r="D42" s="18">
        <v>1466667</v>
      </c>
      <c r="E42" s="18">
        <f t="shared" si="2"/>
        <v>-352000</v>
      </c>
      <c r="F42" s="17" t="s">
        <v>75</v>
      </c>
      <c r="G42" s="18"/>
      <c r="H42" s="18"/>
      <c r="I42" s="18">
        <f t="shared" si="3"/>
        <v>0</v>
      </c>
    </row>
    <row r="43" spans="1:9" x14ac:dyDescent="0.4">
      <c r="A43" s="1"/>
      <c r="B43" s="17" t="s">
        <v>76</v>
      </c>
      <c r="C43" s="18"/>
      <c r="D43" s="18"/>
      <c r="E43" s="18">
        <f t="shared" si="2"/>
        <v>0</v>
      </c>
      <c r="F43" s="17" t="s">
        <v>77</v>
      </c>
      <c r="G43" s="18"/>
      <c r="H43" s="18"/>
      <c r="I43" s="18">
        <f t="shared" si="3"/>
        <v>0</v>
      </c>
    </row>
    <row r="44" spans="1:9" x14ac:dyDescent="0.4">
      <c r="A44" s="1"/>
      <c r="B44" s="17" t="s">
        <v>78</v>
      </c>
      <c r="C44" s="18"/>
      <c r="D44" s="18"/>
      <c r="E44" s="18">
        <f t="shared" si="2"/>
        <v>0</v>
      </c>
      <c r="F44" s="17" t="s">
        <v>79</v>
      </c>
      <c r="G44" s="18">
        <v>32888111</v>
      </c>
      <c r="H44" s="18">
        <v>16371000</v>
      </c>
      <c r="I44" s="18">
        <f t="shared" si="3"/>
        <v>16517111</v>
      </c>
    </row>
    <row r="45" spans="1:9" x14ac:dyDescent="0.4">
      <c r="A45" s="1"/>
      <c r="B45" s="17" t="s">
        <v>80</v>
      </c>
      <c r="C45" s="18"/>
      <c r="D45" s="18"/>
      <c r="E45" s="18">
        <f t="shared" si="2"/>
        <v>0</v>
      </c>
      <c r="F45" s="17" t="s">
        <v>81</v>
      </c>
      <c r="G45" s="18"/>
      <c r="H45" s="18"/>
      <c r="I45" s="18">
        <f t="shared" si="3"/>
        <v>0</v>
      </c>
    </row>
    <row r="46" spans="1:9" x14ac:dyDescent="0.4">
      <c r="A46" s="1"/>
      <c r="B46" s="17" t="s">
        <v>82</v>
      </c>
      <c r="C46" s="18"/>
      <c r="D46" s="18"/>
      <c r="E46" s="18">
        <f t="shared" si="2"/>
        <v>0</v>
      </c>
      <c r="F46" s="17" t="s">
        <v>83</v>
      </c>
      <c r="G46" s="18"/>
      <c r="H46" s="18"/>
      <c r="I46" s="18">
        <f t="shared" si="3"/>
        <v>0</v>
      </c>
    </row>
    <row r="47" spans="1:9" x14ac:dyDescent="0.4">
      <c r="A47" s="1"/>
      <c r="B47" s="17" t="s">
        <v>84</v>
      </c>
      <c r="C47" s="18">
        <v>6000000</v>
      </c>
      <c r="D47" s="18">
        <v>8000000</v>
      </c>
      <c r="E47" s="18">
        <f t="shared" si="2"/>
        <v>-2000000</v>
      </c>
      <c r="F47" s="17" t="s">
        <v>85</v>
      </c>
      <c r="G47" s="18"/>
      <c r="H47" s="18"/>
      <c r="I47" s="18">
        <f t="shared" si="3"/>
        <v>0</v>
      </c>
    </row>
    <row r="48" spans="1:9" x14ac:dyDescent="0.4">
      <c r="A48" s="1"/>
      <c r="B48" s="17" t="s">
        <v>86</v>
      </c>
      <c r="C48" s="18">
        <v>35871002</v>
      </c>
      <c r="D48" s="18">
        <v>41007793</v>
      </c>
      <c r="E48" s="18">
        <f t="shared" si="2"/>
        <v>-5136791</v>
      </c>
      <c r="F48" s="17" t="s">
        <v>87</v>
      </c>
      <c r="G48" s="18"/>
      <c r="H48" s="18"/>
      <c r="I48" s="18">
        <f t="shared" si="3"/>
        <v>0</v>
      </c>
    </row>
    <row r="49" spans="1:9" x14ac:dyDescent="0.4">
      <c r="A49" s="1"/>
      <c r="B49" s="17" t="s">
        <v>88</v>
      </c>
      <c r="C49" s="18"/>
      <c r="D49" s="18"/>
      <c r="E49" s="18">
        <f t="shared" si="2"/>
        <v>0</v>
      </c>
      <c r="F49" s="17" t="s">
        <v>89</v>
      </c>
      <c r="G49" s="18"/>
      <c r="H49" s="18"/>
      <c r="I49" s="18">
        <f t="shared" si="3"/>
        <v>0</v>
      </c>
    </row>
    <row r="50" spans="1:9" x14ac:dyDescent="0.4">
      <c r="A50" s="1"/>
      <c r="B50" s="17" t="s">
        <v>90</v>
      </c>
      <c r="C50" s="18"/>
      <c r="D50" s="18"/>
      <c r="E50" s="18">
        <f t="shared" si="2"/>
        <v>0</v>
      </c>
      <c r="F50" s="17" t="s">
        <v>91</v>
      </c>
      <c r="G50" s="18">
        <v>865818244</v>
      </c>
      <c r="H50" s="18">
        <v>851315198</v>
      </c>
      <c r="I50" s="18">
        <f t="shared" si="3"/>
        <v>14503046</v>
      </c>
    </row>
    <row r="51" spans="1:9" x14ac:dyDescent="0.4">
      <c r="A51" s="1"/>
      <c r="B51" s="17" t="s">
        <v>92</v>
      </c>
      <c r="C51" s="18">
        <v>32888111</v>
      </c>
      <c r="D51" s="18">
        <v>16371000</v>
      </c>
      <c r="E51" s="18">
        <f t="shared" si="2"/>
        <v>16517111</v>
      </c>
      <c r="F51" s="17" t="s">
        <v>93</v>
      </c>
      <c r="G51" s="18">
        <v>31020157</v>
      </c>
      <c r="H51" s="18">
        <v>50232798</v>
      </c>
      <c r="I51" s="18">
        <f t="shared" si="3"/>
        <v>-19212641</v>
      </c>
    </row>
    <row r="52" spans="1:9" x14ac:dyDescent="0.4">
      <c r="A52" s="1"/>
      <c r="B52" s="17" t="s">
        <v>94</v>
      </c>
      <c r="C52" s="18"/>
      <c r="D52" s="18"/>
      <c r="E52" s="18">
        <f t="shared" si="2"/>
        <v>0</v>
      </c>
      <c r="F52" s="17"/>
      <c r="G52" s="18"/>
      <c r="H52" s="18"/>
      <c r="I52" s="18"/>
    </row>
    <row r="53" spans="1:9" x14ac:dyDescent="0.4">
      <c r="A53" s="1"/>
      <c r="B53" s="17" t="s">
        <v>95</v>
      </c>
      <c r="C53" s="18"/>
      <c r="D53" s="18"/>
      <c r="E53" s="18">
        <f t="shared" si="2"/>
        <v>0</v>
      </c>
      <c r="F53" s="17"/>
      <c r="G53" s="18"/>
      <c r="H53" s="18"/>
      <c r="I53" s="18"/>
    </row>
    <row r="54" spans="1:9" x14ac:dyDescent="0.4">
      <c r="A54" s="1"/>
      <c r="B54" s="17" t="s">
        <v>96</v>
      </c>
      <c r="C54" s="18"/>
      <c r="D54" s="18"/>
      <c r="E54" s="18">
        <f t="shared" si="2"/>
        <v>0</v>
      </c>
      <c r="F54" s="17"/>
      <c r="G54" s="18"/>
      <c r="H54" s="18"/>
      <c r="I54" s="18"/>
    </row>
    <row r="55" spans="1:9" x14ac:dyDescent="0.4">
      <c r="A55" s="1"/>
      <c r="B55" s="17" t="s">
        <v>97</v>
      </c>
      <c r="C55" s="18"/>
      <c r="D55" s="18"/>
      <c r="E55" s="18">
        <f t="shared" si="2"/>
        <v>0</v>
      </c>
      <c r="F55" s="17"/>
      <c r="G55" s="18"/>
      <c r="H55" s="18"/>
      <c r="I55" s="18"/>
    </row>
    <row r="56" spans="1:9" x14ac:dyDescent="0.4">
      <c r="A56" s="1"/>
      <c r="B56" s="17" t="s">
        <v>98</v>
      </c>
      <c r="C56" s="18"/>
      <c r="D56" s="18"/>
      <c r="E56" s="18">
        <f t="shared" si="2"/>
        <v>0</v>
      </c>
      <c r="F56" s="17"/>
      <c r="G56" s="18"/>
      <c r="H56" s="18"/>
      <c r="I56" s="18"/>
    </row>
    <row r="57" spans="1:9" x14ac:dyDescent="0.4">
      <c r="A57" s="1"/>
      <c r="B57" s="17" t="s">
        <v>99</v>
      </c>
      <c r="C57" s="18"/>
      <c r="D57" s="18"/>
      <c r="E57" s="18">
        <f t="shared" si="2"/>
        <v>0</v>
      </c>
      <c r="F57" s="17"/>
      <c r="G57" s="18"/>
      <c r="H57" s="18"/>
      <c r="I57" s="18"/>
    </row>
    <row r="58" spans="1:9" x14ac:dyDescent="0.4">
      <c r="A58" s="1"/>
      <c r="B58" s="17" t="s">
        <v>100</v>
      </c>
      <c r="C58" s="18"/>
      <c r="D58" s="18"/>
      <c r="E58" s="18">
        <f t="shared" si="2"/>
        <v>0</v>
      </c>
      <c r="F58" s="17"/>
      <c r="G58" s="18"/>
      <c r="H58" s="18"/>
      <c r="I58" s="18"/>
    </row>
    <row r="59" spans="1:9" x14ac:dyDescent="0.4">
      <c r="A59" s="1"/>
      <c r="B59" s="17" t="s">
        <v>101</v>
      </c>
      <c r="C59" s="18"/>
      <c r="D59" s="18"/>
      <c r="E59" s="18">
        <f t="shared" si="2"/>
        <v>0</v>
      </c>
      <c r="F59" s="17"/>
      <c r="G59" s="18"/>
      <c r="H59" s="18"/>
      <c r="I59" s="18"/>
    </row>
    <row r="60" spans="1:9" x14ac:dyDescent="0.4">
      <c r="A60" s="1"/>
      <c r="B60" s="17" t="s">
        <v>102</v>
      </c>
      <c r="C60" s="18">
        <v>1236135</v>
      </c>
      <c r="D60" s="18"/>
      <c r="E60" s="18">
        <f t="shared" si="2"/>
        <v>1236135</v>
      </c>
      <c r="F60" s="17"/>
      <c r="G60" s="18"/>
      <c r="H60" s="18"/>
      <c r="I60" s="18"/>
    </row>
    <row r="61" spans="1:9" x14ac:dyDescent="0.4">
      <c r="A61" s="1"/>
      <c r="B61" s="17" t="s">
        <v>103</v>
      </c>
      <c r="C61" s="18"/>
      <c r="D61" s="18"/>
      <c r="E61" s="18">
        <f t="shared" si="2"/>
        <v>0</v>
      </c>
      <c r="F61" s="17"/>
      <c r="G61" s="18"/>
      <c r="H61" s="18"/>
      <c r="I61" s="18"/>
    </row>
    <row r="62" spans="1:9" x14ac:dyDescent="0.4">
      <c r="A62" s="1"/>
      <c r="B62" s="17" t="s">
        <v>104</v>
      </c>
      <c r="C62" s="18"/>
      <c r="D62" s="18"/>
      <c r="E62" s="18">
        <f t="shared" si="2"/>
        <v>0</v>
      </c>
      <c r="F62" s="19"/>
      <c r="G62" s="20"/>
      <c r="H62" s="20"/>
      <c r="I62" s="20"/>
    </row>
    <row r="63" spans="1:9" x14ac:dyDescent="0.4">
      <c r="A63" s="1"/>
      <c r="B63" s="19" t="s">
        <v>105</v>
      </c>
      <c r="C63" s="20"/>
      <c r="D63" s="20"/>
      <c r="E63" s="20">
        <f t="shared" si="2"/>
        <v>0</v>
      </c>
      <c r="F63" s="13" t="s">
        <v>106</v>
      </c>
      <c r="G63" s="14">
        <f>+G36 +G40 +G41 +G50</f>
        <v>1229869505</v>
      </c>
      <c r="H63" s="14">
        <f>+H36 +H40 +H41 +H50</f>
        <v>1183510589</v>
      </c>
      <c r="I63" s="14">
        <f t="shared" ref="I63:I64" si="4">G63-H63</f>
        <v>46358916</v>
      </c>
    </row>
    <row r="64" spans="1:9" x14ac:dyDescent="0.4">
      <c r="A64" s="1"/>
      <c r="B64" s="13" t="s">
        <v>107</v>
      </c>
      <c r="C64" s="14">
        <f>+C7 +C22</f>
        <v>1841637481</v>
      </c>
      <c r="D64" s="14">
        <f>+D7 +D22</f>
        <v>1836773187</v>
      </c>
      <c r="E64" s="14">
        <f t="shared" si="2"/>
        <v>4864294</v>
      </c>
      <c r="F64" s="24" t="s">
        <v>108</v>
      </c>
      <c r="G64" s="25">
        <f>+G34 +G63</f>
        <v>1841637481</v>
      </c>
      <c r="H64" s="25">
        <f>+H34 +H63</f>
        <v>1836773187</v>
      </c>
      <c r="I64" s="25">
        <f t="shared" si="4"/>
        <v>4864294</v>
      </c>
    </row>
  </sheetData>
  <mergeCells count="5">
    <mergeCell ref="B2:I2"/>
    <mergeCell ref="B3:I3"/>
    <mergeCell ref="B5:E5"/>
    <mergeCell ref="F5:I5"/>
    <mergeCell ref="F35:I35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E2B59-5CA7-4A1D-8C2C-94BDC8E9F2CC}">
  <sheetPr>
    <pageSetUpPr fitToPage="1"/>
  </sheetPr>
  <dimension ref="A1:I64"/>
  <sheetViews>
    <sheetView showGridLines="0" workbookViewId="0"/>
  </sheetViews>
  <sheetFormatPr defaultRowHeight="18.75" x14ac:dyDescent="0.4"/>
  <cols>
    <col min="1" max="1" width="1.5" customWidth="1"/>
    <col min="2" max="2" width="39.875" customWidth="1"/>
    <col min="3" max="5" width="20.75" customWidth="1"/>
    <col min="6" max="6" width="39.875" customWidth="1"/>
    <col min="7" max="9" width="20.75" customWidth="1"/>
  </cols>
  <sheetData>
    <row r="1" spans="1:9" ht="21" x14ac:dyDescent="0.4">
      <c r="A1" s="1"/>
      <c r="B1" s="2"/>
      <c r="C1" s="1"/>
      <c r="D1" s="1"/>
      <c r="E1" s="1"/>
      <c r="F1" s="1"/>
      <c r="G1" s="1"/>
      <c r="H1" s="3"/>
      <c r="I1" s="3" t="s">
        <v>0</v>
      </c>
    </row>
    <row r="2" spans="1:9" ht="21" x14ac:dyDescent="0.4">
      <c r="A2" s="1"/>
      <c r="B2" s="4" t="s">
        <v>112</v>
      </c>
      <c r="C2" s="4"/>
      <c r="D2" s="4"/>
      <c r="E2" s="4"/>
      <c r="F2" s="4"/>
      <c r="G2" s="4"/>
      <c r="H2" s="4"/>
      <c r="I2" s="4"/>
    </row>
    <row r="3" spans="1:9" ht="21" x14ac:dyDescent="0.4">
      <c r="A3" s="1"/>
      <c r="B3" s="5" t="s">
        <v>2</v>
      </c>
      <c r="C3" s="5"/>
      <c r="D3" s="5"/>
      <c r="E3" s="5"/>
      <c r="F3" s="5"/>
      <c r="G3" s="5"/>
      <c r="H3" s="5"/>
      <c r="I3" s="5"/>
    </row>
    <row r="4" spans="1:9" x14ac:dyDescent="0.4">
      <c r="A4" s="1"/>
      <c r="B4" s="6"/>
      <c r="C4" s="1"/>
      <c r="D4" s="1"/>
      <c r="E4" s="1"/>
      <c r="F4" s="1"/>
      <c r="G4" s="1"/>
      <c r="H4" s="1"/>
      <c r="I4" s="7" t="s">
        <v>3</v>
      </c>
    </row>
    <row r="5" spans="1:9" x14ac:dyDescent="0.4">
      <c r="A5" s="1"/>
      <c r="B5" s="8" t="s">
        <v>4</v>
      </c>
      <c r="C5" s="9"/>
      <c r="D5" s="9"/>
      <c r="E5" s="10"/>
      <c r="F5" s="8" t="s">
        <v>5</v>
      </c>
      <c r="G5" s="9"/>
      <c r="H5" s="9"/>
      <c r="I5" s="10"/>
    </row>
    <row r="6" spans="1:9" x14ac:dyDescent="0.4">
      <c r="A6" s="1"/>
      <c r="B6" s="11"/>
      <c r="C6" s="11" t="s">
        <v>6</v>
      </c>
      <c r="D6" s="11" t="s">
        <v>7</v>
      </c>
      <c r="E6" s="11" t="s">
        <v>8</v>
      </c>
      <c r="F6" s="12"/>
      <c r="G6" s="11" t="s">
        <v>6</v>
      </c>
      <c r="H6" s="11" t="s">
        <v>7</v>
      </c>
      <c r="I6" s="11" t="s">
        <v>8</v>
      </c>
    </row>
    <row r="7" spans="1:9" x14ac:dyDescent="0.4">
      <c r="A7" s="1"/>
      <c r="B7" s="13" t="s">
        <v>9</v>
      </c>
      <c r="C7" s="14">
        <f>+C8+C9+C10+C11+C12+C13+C14+C15+C16+C17+C18</f>
        <v>204710658</v>
      </c>
      <c r="D7" s="14">
        <f>+D8+D9+D10+D11+D12+D13+D14+D15+D16+D17+D18</f>
        <v>184688987</v>
      </c>
      <c r="E7" s="14">
        <f>C7-D7</f>
        <v>20021671</v>
      </c>
      <c r="F7" s="13" t="s">
        <v>10</v>
      </c>
      <c r="G7" s="14">
        <f>+G8+G9+G10+G11+G12+G13+G14+G15+G16+G17+G18+G19+G20+G21</f>
        <v>199994609</v>
      </c>
      <c r="H7" s="14">
        <f>+H8+H9+H10+H11+H12+H13+H14+H15+H16+H17+H18+H19+H20+H21</f>
        <v>181083476</v>
      </c>
      <c r="I7" s="14">
        <f>G7-H7</f>
        <v>18911133</v>
      </c>
    </row>
    <row r="8" spans="1:9" x14ac:dyDescent="0.4">
      <c r="A8" s="1"/>
      <c r="B8" s="15" t="s">
        <v>11</v>
      </c>
      <c r="C8" s="16">
        <v>96968204</v>
      </c>
      <c r="D8" s="16">
        <v>81330151</v>
      </c>
      <c r="E8" s="16">
        <f t="shared" ref="E8:E18" si="0">C8-D8</f>
        <v>15638053</v>
      </c>
      <c r="F8" s="17" t="s">
        <v>12</v>
      </c>
      <c r="G8" s="18">
        <v>21536478</v>
      </c>
      <c r="H8" s="18">
        <v>26348285</v>
      </c>
      <c r="I8" s="18">
        <f t="shared" ref="I8:I34" si="1">G8-H8</f>
        <v>-4811807</v>
      </c>
    </row>
    <row r="9" spans="1:9" x14ac:dyDescent="0.4">
      <c r="A9" s="1"/>
      <c r="B9" s="17" t="s">
        <v>13</v>
      </c>
      <c r="C9" s="18">
        <v>84052794</v>
      </c>
      <c r="D9" s="18">
        <v>87305612</v>
      </c>
      <c r="E9" s="18">
        <f t="shared" si="0"/>
        <v>-3252818</v>
      </c>
      <c r="F9" s="17" t="s">
        <v>14</v>
      </c>
      <c r="G9" s="18"/>
      <c r="H9" s="18"/>
      <c r="I9" s="18">
        <f t="shared" si="1"/>
        <v>0</v>
      </c>
    </row>
    <row r="10" spans="1:9" x14ac:dyDescent="0.4">
      <c r="A10" s="1"/>
      <c r="B10" s="17" t="s">
        <v>15</v>
      </c>
      <c r="C10" s="18"/>
      <c r="D10" s="18"/>
      <c r="E10" s="18">
        <f t="shared" si="0"/>
        <v>0</v>
      </c>
      <c r="F10" s="17" t="s">
        <v>16</v>
      </c>
      <c r="G10" s="18"/>
      <c r="H10" s="18"/>
      <c r="I10" s="18">
        <f t="shared" si="1"/>
        <v>0</v>
      </c>
    </row>
    <row r="11" spans="1:9" x14ac:dyDescent="0.4">
      <c r="A11" s="1"/>
      <c r="B11" s="17" t="s">
        <v>17</v>
      </c>
      <c r="C11" s="18">
        <v>858000</v>
      </c>
      <c r="D11" s="18">
        <v>2420000</v>
      </c>
      <c r="E11" s="18">
        <f t="shared" si="0"/>
        <v>-1562000</v>
      </c>
      <c r="F11" s="17" t="s">
        <v>18</v>
      </c>
      <c r="G11" s="18"/>
      <c r="H11" s="18"/>
      <c r="I11" s="18">
        <f t="shared" si="1"/>
        <v>0</v>
      </c>
    </row>
    <row r="12" spans="1:9" x14ac:dyDescent="0.4">
      <c r="A12" s="1"/>
      <c r="B12" s="17" t="s">
        <v>19</v>
      </c>
      <c r="C12" s="18">
        <v>1169524</v>
      </c>
      <c r="D12" s="18">
        <v>1025882</v>
      </c>
      <c r="E12" s="18">
        <f t="shared" si="0"/>
        <v>143642</v>
      </c>
      <c r="F12" s="17" t="s">
        <v>20</v>
      </c>
      <c r="G12" s="18">
        <v>23344200</v>
      </c>
      <c r="H12" s="18">
        <v>25466400</v>
      </c>
      <c r="I12" s="18">
        <f t="shared" si="1"/>
        <v>-2122200</v>
      </c>
    </row>
    <row r="13" spans="1:9" x14ac:dyDescent="0.4">
      <c r="A13" s="1"/>
      <c r="B13" s="17" t="s">
        <v>21</v>
      </c>
      <c r="C13" s="18">
        <v>65500</v>
      </c>
      <c r="D13" s="18">
        <v>65500</v>
      </c>
      <c r="E13" s="18">
        <f t="shared" si="0"/>
        <v>0</v>
      </c>
      <c r="F13" s="17" t="s">
        <v>22</v>
      </c>
      <c r="G13" s="18"/>
      <c r="H13" s="18"/>
      <c r="I13" s="18">
        <f t="shared" si="1"/>
        <v>0</v>
      </c>
    </row>
    <row r="14" spans="1:9" x14ac:dyDescent="0.4">
      <c r="A14" s="1"/>
      <c r="B14" s="17" t="s">
        <v>23</v>
      </c>
      <c r="C14" s="18"/>
      <c r="D14" s="18">
        <v>418896</v>
      </c>
      <c r="E14" s="18">
        <f t="shared" si="0"/>
        <v>-418896</v>
      </c>
      <c r="F14" s="17" t="s">
        <v>24</v>
      </c>
      <c r="G14" s="18"/>
      <c r="H14" s="18"/>
      <c r="I14" s="18">
        <f t="shared" si="1"/>
        <v>0</v>
      </c>
    </row>
    <row r="15" spans="1:9" x14ac:dyDescent="0.4">
      <c r="A15" s="1"/>
      <c r="B15" s="17" t="s">
        <v>25</v>
      </c>
      <c r="C15" s="18"/>
      <c r="D15" s="18"/>
      <c r="E15" s="18">
        <f t="shared" si="0"/>
        <v>0</v>
      </c>
      <c r="F15" s="17" t="s">
        <v>26</v>
      </c>
      <c r="G15" s="18"/>
      <c r="H15" s="18"/>
      <c r="I15" s="18">
        <f t="shared" si="1"/>
        <v>0</v>
      </c>
    </row>
    <row r="16" spans="1:9" x14ac:dyDescent="0.4">
      <c r="A16" s="1"/>
      <c r="B16" s="17" t="s">
        <v>27</v>
      </c>
      <c r="C16" s="18"/>
      <c r="D16" s="18"/>
      <c r="E16" s="18">
        <f t="shared" si="0"/>
        <v>0</v>
      </c>
      <c r="F16" s="17" t="s">
        <v>28</v>
      </c>
      <c r="G16" s="18"/>
      <c r="H16" s="18"/>
      <c r="I16" s="18">
        <f t="shared" si="1"/>
        <v>0</v>
      </c>
    </row>
    <row r="17" spans="1:9" x14ac:dyDescent="0.4">
      <c r="A17" s="1"/>
      <c r="B17" s="17" t="s">
        <v>29</v>
      </c>
      <c r="C17" s="18">
        <v>21596636</v>
      </c>
      <c r="D17" s="18">
        <v>12122946</v>
      </c>
      <c r="E17" s="18">
        <f t="shared" si="0"/>
        <v>9473690</v>
      </c>
      <c r="F17" s="17" t="s">
        <v>30</v>
      </c>
      <c r="G17" s="18">
        <v>5685918</v>
      </c>
      <c r="H17" s="18">
        <v>3477150</v>
      </c>
      <c r="I17" s="18">
        <f t="shared" si="1"/>
        <v>2208768</v>
      </c>
    </row>
    <row r="18" spans="1:9" x14ac:dyDescent="0.4">
      <c r="A18" s="1"/>
      <c r="B18" s="17" t="s">
        <v>31</v>
      </c>
      <c r="C18" s="18"/>
      <c r="D18" s="18"/>
      <c r="E18" s="18">
        <f t="shared" si="0"/>
        <v>0</v>
      </c>
      <c r="F18" s="17" t="s">
        <v>32</v>
      </c>
      <c r="G18" s="18"/>
      <c r="H18" s="18"/>
      <c r="I18" s="18">
        <f t="shared" si="1"/>
        <v>0</v>
      </c>
    </row>
    <row r="19" spans="1:9" x14ac:dyDescent="0.4">
      <c r="A19" s="1"/>
      <c r="B19" s="17"/>
      <c r="C19" s="18"/>
      <c r="D19" s="18"/>
      <c r="E19" s="18"/>
      <c r="F19" s="17" t="s">
        <v>33</v>
      </c>
      <c r="G19" s="18">
        <v>136812660</v>
      </c>
      <c r="H19" s="18">
        <v>114141524</v>
      </c>
      <c r="I19" s="18">
        <f t="shared" si="1"/>
        <v>22671136</v>
      </c>
    </row>
    <row r="20" spans="1:9" x14ac:dyDescent="0.4">
      <c r="A20" s="1"/>
      <c r="B20" s="17"/>
      <c r="C20" s="18"/>
      <c r="D20" s="18"/>
      <c r="E20" s="18"/>
      <c r="F20" s="17" t="s">
        <v>34</v>
      </c>
      <c r="G20" s="18"/>
      <c r="H20" s="18"/>
      <c r="I20" s="18">
        <f t="shared" si="1"/>
        <v>0</v>
      </c>
    </row>
    <row r="21" spans="1:9" x14ac:dyDescent="0.4">
      <c r="A21" s="1"/>
      <c r="B21" s="17"/>
      <c r="C21" s="18"/>
      <c r="D21" s="18"/>
      <c r="E21" s="18"/>
      <c r="F21" s="17" t="s">
        <v>35</v>
      </c>
      <c r="G21" s="18">
        <v>12615353</v>
      </c>
      <c r="H21" s="18">
        <v>11650117</v>
      </c>
      <c r="I21" s="18">
        <f t="shared" si="1"/>
        <v>965236</v>
      </c>
    </row>
    <row r="22" spans="1:9" x14ac:dyDescent="0.4">
      <c r="A22" s="1"/>
      <c r="B22" s="13" t="s">
        <v>36</v>
      </c>
      <c r="C22" s="14">
        <f>+C23 +C29</f>
        <v>710654245</v>
      </c>
      <c r="D22" s="14">
        <f>+D23 +D29</f>
        <v>754121755</v>
      </c>
      <c r="E22" s="14">
        <f t="shared" ref="E22:E64" si="2">C22-D22</f>
        <v>-43467510</v>
      </c>
      <c r="F22" s="13" t="s">
        <v>37</v>
      </c>
      <c r="G22" s="14">
        <f>+G23+G24+G25+G26+G27+G28+G29+G30+G31+G32+G33</f>
        <v>421915535</v>
      </c>
      <c r="H22" s="14">
        <f>+H23+H24+H25+H26+H27+H28+H29+H30+H31+H32+H33</f>
        <v>451517086</v>
      </c>
      <c r="I22" s="14">
        <f t="shared" si="1"/>
        <v>-29601551</v>
      </c>
    </row>
    <row r="23" spans="1:9" x14ac:dyDescent="0.4">
      <c r="A23" s="1"/>
      <c r="B23" s="13" t="s">
        <v>38</v>
      </c>
      <c r="C23" s="14">
        <f>+C24+C25+C26-ABS(C27)+C28</f>
        <v>665476239</v>
      </c>
      <c r="D23" s="14">
        <f>+D24+D25+D26-ABS(D27)+D28</f>
        <v>710480440</v>
      </c>
      <c r="E23" s="14">
        <f t="shared" si="2"/>
        <v>-45004201</v>
      </c>
      <c r="F23" s="15" t="s">
        <v>39</v>
      </c>
      <c r="G23" s="16"/>
      <c r="H23" s="16"/>
      <c r="I23" s="16">
        <f t="shared" si="1"/>
        <v>0</v>
      </c>
    </row>
    <row r="24" spans="1:9" x14ac:dyDescent="0.4">
      <c r="A24" s="1"/>
      <c r="B24" s="15" t="s">
        <v>40</v>
      </c>
      <c r="C24" s="16"/>
      <c r="D24" s="16"/>
      <c r="E24" s="16">
        <f t="shared" si="2"/>
        <v>0</v>
      </c>
      <c r="F24" s="17" t="s">
        <v>41</v>
      </c>
      <c r="G24" s="18">
        <v>329504000</v>
      </c>
      <c r="H24" s="18">
        <v>352848200</v>
      </c>
      <c r="I24" s="18">
        <f t="shared" si="1"/>
        <v>-23344200</v>
      </c>
    </row>
    <row r="25" spans="1:9" x14ac:dyDescent="0.4">
      <c r="A25" s="1"/>
      <c r="B25" s="17" t="s">
        <v>42</v>
      </c>
      <c r="C25" s="18">
        <v>1177970610</v>
      </c>
      <c r="D25" s="18">
        <v>1177970610</v>
      </c>
      <c r="E25" s="18">
        <f t="shared" si="2"/>
        <v>0</v>
      </c>
      <c r="F25" s="17" t="s">
        <v>43</v>
      </c>
      <c r="G25" s="18"/>
      <c r="H25" s="18"/>
      <c r="I25" s="18">
        <f t="shared" si="1"/>
        <v>0</v>
      </c>
    </row>
    <row r="26" spans="1:9" x14ac:dyDescent="0.4">
      <c r="A26" s="1"/>
      <c r="B26" s="17" t="s">
        <v>44</v>
      </c>
      <c r="C26" s="18"/>
      <c r="D26" s="18"/>
      <c r="E26" s="18">
        <f t="shared" si="2"/>
        <v>0</v>
      </c>
      <c r="F26" s="17" t="s">
        <v>45</v>
      </c>
      <c r="G26" s="18"/>
      <c r="H26" s="18"/>
      <c r="I26" s="18">
        <f t="shared" si="1"/>
        <v>0</v>
      </c>
    </row>
    <row r="27" spans="1:9" x14ac:dyDescent="0.4">
      <c r="A27" s="1"/>
      <c r="B27" s="17" t="s">
        <v>46</v>
      </c>
      <c r="C27" s="18">
        <v>-512494371</v>
      </c>
      <c r="D27" s="18">
        <v>-467490170</v>
      </c>
      <c r="E27" s="18">
        <f t="shared" si="2"/>
        <v>-45004201</v>
      </c>
      <c r="F27" s="17" t="s">
        <v>47</v>
      </c>
      <c r="G27" s="18"/>
      <c r="H27" s="18"/>
      <c r="I27" s="18">
        <f t="shared" si="1"/>
        <v>0</v>
      </c>
    </row>
    <row r="28" spans="1:9" x14ac:dyDescent="0.4">
      <c r="A28" s="1"/>
      <c r="B28" s="19" t="s">
        <v>48</v>
      </c>
      <c r="C28" s="20"/>
      <c r="D28" s="20"/>
      <c r="E28" s="20">
        <f t="shared" si="2"/>
        <v>0</v>
      </c>
      <c r="F28" s="17" t="s">
        <v>49</v>
      </c>
      <c r="G28" s="18"/>
      <c r="H28" s="18"/>
      <c r="I28" s="18">
        <f t="shared" si="1"/>
        <v>0</v>
      </c>
    </row>
    <row r="29" spans="1:9" x14ac:dyDescent="0.4">
      <c r="A29" s="1"/>
      <c r="B29" s="13" t="s">
        <v>50</v>
      </c>
      <c r="C29" s="14">
        <f>+C30+C31+C32+C33+C34+C35+C36+C37+C38+C39+C40+C41+C42+C43+C44+C45+C46+C47+C48+C49+C50+C51+C52+C53+C54+C55+C56+C57+C58+C59+C60+C61-ABS(C62)-ABS(C63)</f>
        <v>45178006</v>
      </c>
      <c r="D29" s="14">
        <f>+D30+D31+D32+D33+D34+D35+D36+D37+D38+D39+D40+D41+D42+D43+D44+D45+D46+D47+D48+D49+D50+D51+D52+D53+D54+D55+D56+D57+D58+D59+D60+D61-ABS(D62)-ABS(D63)</f>
        <v>43641315</v>
      </c>
      <c r="E29" s="14">
        <f t="shared" si="2"/>
        <v>1536691</v>
      </c>
      <c r="F29" s="17" t="s">
        <v>51</v>
      </c>
      <c r="G29" s="18">
        <v>79481219</v>
      </c>
      <c r="H29" s="18">
        <v>86481219</v>
      </c>
      <c r="I29" s="18">
        <f t="shared" si="1"/>
        <v>-7000000</v>
      </c>
    </row>
    <row r="30" spans="1:9" x14ac:dyDescent="0.4">
      <c r="A30" s="1"/>
      <c r="B30" s="17" t="s">
        <v>42</v>
      </c>
      <c r="C30" s="18"/>
      <c r="D30" s="18"/>
      <c r="E30" s="18">
        <f t="shared" si="2"/>
        <v>0</v>
      </c>
      <c r="F30" s="17" t="s">
        <v>52</v>
      </c>
      <c r="G30" s="18">
        <v>12930316</v>
      </c>
      <c r="H30" s="18">
        <v>12187667</v>
      </c>
      <c r="I30" s="18">
        <f t="shared" si="1"/>
        <v>742649</v>
      </c>
    </row>
    <row r="31" spans="1:9" x14ac:dyDescent="0.4">
      <c r="A31" s="1"/>
      <c r="B31" s="17" t="s">
        <v>46</v>
      </c>
      <c r="C31" s="18"/>
      <c r="D31" s="18"/>
      <c r="E31" s="18">
        <f t="shared" si="2"/>
        <v>0</v>
      </c>
      <c r="F31" s="17" t="s">
        <v>53</v>
      </c>
      <c r="G31" s="18"/>
      <c r="H31" s="18"/>
      <c r="I31" s="18">
        <f t="shared" si="1"/>
        <v>0</v>
      </c>
    </row>
    <row r="32" spans="1:9" x14ac:dyDescent="0.4">
      <c r="A32" s="1"/>
      <c r="B32" s="17" t="s">
        <v>54</v>
      </c>
      <c r="C32" s="18"/>
      <c r="D32" s="18"/>
      <c r="E32" s="18">
        <f t="shared" si="2"/>
        <v>0</v>
      </c>
      <c r="F32" s="17" t="s">
        <v>55</v>
      </c>
      <c r="G32" s="18"/>
      <c r="H32" s="18"/>
      <c r="I32" s="18">
        <f t="shared" si="1"/>
        <v>0</v>
      </c>
    </row>
    <row r="33" spans="1:9" x14ac:dyDescent="0.4">
      <c r="A33" s="1"/>
      <c r="B33" s="17" t="s">
        <v>56</v>
      </c>
      <c r="C33" s="18"/>
      <c r="D33" s="18"/>
      <c r="E33" s="18">
        <f t="shared" si="2"/>
        <v>0</v>
      </c>
      <c r="F33" s="17" t="s">
        <v>57</v>
      </c>
      <c r="G33" s="18"/>
      <c r="H33" s="18"/>
      <c r="I33" s="18">
        <f t="shared" si="1"/>
        <v>0</v>
      </c>
    </row>
    <row r="34" spans="1:9" x14ac:dyDescent="0.4">
      <c r="A34" s="1"/>
      <c r="B34" s="17" t="s">
        <v>58</v>
      </c>
      <c r="C34" s="18"/>
      <c r="D34" s="18"/>
      <c r="E34" s="18">
        <f t="shared" si="2"/>
        <v>0</v>
      </c>
      <c r="F34" s="13" t="s">
        <v>59</v>
      </c>
      <c r="G34" s="14">
        <f>+G7 +G22</f>
        <v>621910144</v>
      </c>
      <c r="H34" s="14">
        <f>+H7 +H22</f>
        <v>632600562</v>
      </c>
      <c r="I34" s="14">
        <f t="shared" si="1"/>
        <v>-10690418</v>
      </c>
    </row>
    <row r="35" spans="1:9" x14ac:dyDescent="0.4">
      <c r="A35" s="1"/>
      <c r="B35" s="17" t="s">
        <v>60</v>
      </c>
      <c r="C35" s="18"/>
      <c r="D35" s="18"/>
      <c r="E35" s="18">
        <f t="shared" si="2"/>
        <v>0</v>
      </c>
      <c r="F35" s="21" t="s">
        <v>61</v>
      </c>
      <c r="G35" s="22"/>
      <c r="H35" s="22"/>
      <c r="I35" s="23"/>
    </row>
    <row r="36" spans="1:9" x14ac:dyDescent="0.4">
      <c r="A36" s="1"/>
      <c r="B36" s="17" t="s">
        <v>62</v>
      </c>
      <c r="C36" s="18">
        <v>6863630</v>
      </c>
      <c r="D36" s="18">
        <v>6863630</v>
      </c>
      <c r="E36" s="18">
        <f t="shared" si="2"/>
        <v>0</v>
      </c>
      <c r="F36" s="15" t="s">
        <v>63</v>
      </c>
      <c r="G36" s="16">
        <f>+G37+G38+G39</f>
        <v>0</v>
      </c>
      <c r="H36" s="16">
        <f>+H37+H38+H39</f>
        <v>0</v>
      </c>
      <c r="I36" s="16">
        <f t="shared" ref="I36:I51" si="3">G36-H36</f>
        <v>0</v>
      </c>
    </row>
    <row r="37" spans="1:9" x14ac:dyDescent="0.4">
      <c r="A37" s="1"/>
      <c r="B37" s="17" t="s">
        <v>64</v>
      </c>
      <c r="C37" s="18">
        <v>-6749411</v>
      </c>
      <c r="D37" s="18">
        <v>-6680881</v>
      </c>
      <c r="E37" s="18">
        <f t="shared" si="2"/>
        <v>-68530</v>
      </c>
      <c r="F37" s="17" t="s">
        <v>65</v>
      </c>
      <c r="G37" s="18"/>
      <c r="H37" s="18"/>
      <c r="I37" s="18">
        <f t="shared" si="3"/>
        <v>0</v>
      </c>
    </row>
    <row r="38" spans="1:9" x14ac:dyDescent="0.4">
      <c r="A38" s="1"/>
      <c r="B38" s="17" t="s">
        <v>66</v>
      </c>
      <c r="C38" s="18">
        <v>94716744</v>
      </c>
      <c r="D38" s="18">
        <v>91411948</v>
      </c>
      <c r="E38" s="18">
        <f t="shared" si="2"/>
        <v>3304796</v>
      </c>
      <c r="F38" s="17" t="s">
        <v>67</v>
      </c>
      <c r="G38" s="18"/>
      <c r="H38" s="18"/>
      <c r="I38" s="18">
        <f t="shared" si="3"/>
        <v>0</v>
      </c>
    </row>
    <row r="39" spans="1:9" x14ac:dyDescent="0.4">
      <c r="A39" s="1"/>
      <c r="B39" s="17" t="s">
        <v>68</v>
      </c>
      <c r="C39" s="18">
        <v>-79547480</v>
      </c>
      <c r="D39" s="18">
        <v>-75654313</v>
      </c>
      <c r="E39" s="18">
        <f t="shared" si="2"/>
        <v>-3893167</v>
      </c>
      <c r="F39" s="17" t="s">
        <v>69</v>
      </c>
      <c r="G39" s="18"/>
      <c r="H39" s="18"/>
      <c r="I39" s="18">
        <f t="shared" si="3"/>
        <v>0</v>
      </c>
    </row>
    <row r="40" spans="1:9" x14ac:dyDescent="0.4">
      <c r="A40" s="1"/>
      <c r="B40" s="17" t="s">
        <v>70</v>
      </c>
      <c r="C40" s="18">
        <v>16536960</v>
      </c>
      <c r="D40" s="18">
        <v>16536960</v>
      </c>
      <c r="E40" s="18">
        <f t="shared" si="2"/>
        <v>0</v>
      </c>
      <c r="F40" s="17" t="s">
        <v>71</v>
      </c>
      <c r="G40" s="18">
        <v>266517099</v>
      </c>
      <c r="H40" s="18">
        <v>286122945</v>
      </c>
      <c r="I40" s="18">
        <f t="shared" si="3"/>
        <v>-19605846</v>
      </c>
    </row>
    <row r="41" spans="1:9" x14ac:dyDescent="0.4">
      <c r="A41" s="1"/>
      <c r="B41" s="17" t="s">
        <v>72</v>
      </c>
      <c r="C41" s="18">
        <v>-16536960</v>
      </c>
      <c r="D41" s="18">
        <v>-16536959</v>
      </c>
      <c r="E41" s="18">
        <f t="shared" si="2"/>
        <v>-1</v>
      </c>
      <c r="F41" s="17" t="s">
        <v>73</v>
      </c>
      <c r="G41" s="18">
        <f>+G42+G43+G44+G45+G46+G47+G48+G49</f>
        <v>14525000</v>
      </c>
      <c r="H41" s="18">
        <f>+H42+H43+H44+H45+H46+H47+H48+H49</f>
        <v>14525000</v>
      </c>
      <c r="I41" s="18">
        <f t="shared" si="3"/>
        <v>0</v>
      </c>
    </row>
    <row r="42" spans="1:9" x14ac:dyDescent="0.4">
      <c r="A42" s="1"/>
      <c r="B42" s="17" t="s">
        <v>74</v>
      </c>
      <c r="C42" s="18">
        <v>1499723</v>
      </c>
      <c r="D42" s="18">
        <v>630567</v>
      </c>
      <c r="E42" s="18">
        <f t="shared" si="2"/>
        <v>869156</v>
      </c>
      <c r="F42" s="17" t="s">
        <v>75</v>
      </c>
      <c r="G42" s="18"/>
      <c r="H42" s="18"/>
      <c r="I42" s="18">
        <f t="shared" si="3"/>
        <v>0</v>
      </c>
    </row>
    <row r="43" spans="1:9" x14ac:dyDescent="0.4">
      <c r="A43" s="1"/>
      <c r="B43" s="17" t="s">
        <v>76</v>
      </c>
      <c r="C43" s="18"/>
      <c r="D43" s="18"/>
      <c r="E43" s="18">
        <f t="shared" si="2"/>
        <v>0</v>
      </c>
      <c r="F43" s="17" t="s">
        <v>77</v>
      </c>
      <c r="G43" s="18"/>
      <c r="H43" s="18"/>
      <c r="I43" s="18">
        <f t="shared" si="3"/>
        <v>0</v>
      </c>
    </row>
    <row r="44" spans="1:9" x14ac:dyDescent="0.4">
      <c r="A44" s="1"/>
      <c r="B44" s="17" t="s">
        <v>78</v>
      </c>
      <c r="C44" s="18"/>
      <c r="D44" s="18"/>
      <c r="E44" s="18">
        <f t="shared" si="2"/>
        <v>0</v>
      </c>
      <c r="F44" s="17" t="s">
        <v>79</v>
      </c>
      <c r="G44" s="18">
        <v>14525000</v>
      </c>
      <c r="H44" s="18">
        <v>14525000</v>
      </c>
      <c r="I44" s="18">
        <f t="shared" si="3"/>
        <v>0</v>
      </c>
    </row>
    <row r="45" spans="1:9" x14ac:dyDescent="0.4">
      <c r="A45" s="1"/>
      <c r="B45" s="17" t="s">
        <v>80</v>
      </c>
      <c r="C45" s="18"/>
      <c r="D45" s="18"/>
      <c r="E45" s="18">
        <f t="shared" si="2"/>
        <v>0</v>
      </c>
      <c r="F45" s="17" t="s">
        <v>81</v>
      </c>
      <c r="G45" s="18"/>
      <c r="H45" s="18"/>
      <c r="I45" s="18">
        <f t="shared" si="3"/>
        <v>0</v>
      </c>
    </row>
    <row r="46" spans="1:9" x14ac:dyDescent="0.4">
      <c r="A46" s="1"/>
      <c r="B46" s="17" t="s">
        <v>82</v>
      </c>
      <c r="C46" s="18"/>
      <c r="D46" s="18"/>
      <c r="E46" s="18">
        <f t="shared" si="2"/>
        <v>0</v>
      </c>
      <c r="F46" s="17" t="s">
        <v>83</v>
      </c>
      <c r="G46" s="18"/>
      <c r="H46" s="18"/>
      <c r="I46" s="18">
        <f t="shared" si="3"/>
        <v>0</v>
      </c>
    </row>
    <row r="47" spans="1:9" x14ac:dyDescent="0.4">
      <c r="A47" s="1"/>
      <c r="B47" s="17" t="s">
        <v>84</v>
      </c>
      <c r="C47" s="18"/>
      <c r="D47" s="18"/>
      <c r="E47" s="18">
        <f t="shared" si="2"/>
        <v>0</v>
      </c>
      <c r="F47" s="17" t="s">
        <v>85</v>
      </c>
      <c r="G47" s="18"/>
      <c r="H47" s="18"/>
      <c r="I47" s="18">
        <f t="shared" si="3"/>
        <v>0</v>
      </c>
    </row>
    <row r="48" spans="1:9" x14ac:dyDescent="0.4">
      <c r="A48" s="1"/>
      <c r="B48" s="17" t="s">
        <v>86</v>
      </c>
      <c r="C48" s="18">
        <v>12930316</v>
      </c>
      <c r="D48" s="18">
        <v>12187667</v>
      </c>
      <c r="E48" s="18">
        <f t="shared" si="2"/>
        <v>742649</v>
      </c>
      <c r="F48" s="17" t="s">
        <v>87</v>
      </c>
      <c r="G48" s="18"/>
      <c r="H48" s="18"/>
      <c r="I48" s="18">
        <f t="shared" si="3"/>
        <v>0</v>
      </c>
    </row>
    <row r="49" spans="1:9" x14ac:dyDescent="0.4">
      <c r="A49" s="1"/>
      <c r="B49" s="17" t="s">
        <v>88</v>
      </c>
      <c r="C49" s="18"/>
      <c r="D49" s="18"/>
      <c r="E49" s="18">
        <f t="shared" si="2"/>
        <v>0</v>
      </c>
      <c r="F49" s="17" t="s">
        <v>89</v>
      </c>
      <c r="G49" s="18"/>
      <c r="H49" s="18"/>
      <c r="I49" s="18">
        <f t="shared" si="3"/>
        <v>0</v>
      </c>
    </row>
    <row r="50" spans="1:9" x14ac:dyDescent="0.4">
      <c r="A50" s="1"/>
      <c r="B50" s="17" t="s">
        <v>90</v>
      </c>
      <c r="C50" s="18"/>
      <c r="D50" s="18"/>
      <c r="E50" s="18">
        <f t="shared" si="2"/>
        <v>0</v>
      </c>
      <c r="F50" s="17" t="s">
        <v>91</v>
      </c>
      <c r="G50" s="18">
        <v>12412660</v>
      </c>
      <c r="H50" s="18">
        <v>5562235</v>
      </c>
      <c r="I50" s="18">
        <f t="shared" si="3"/>
        <v>6850425</v>
      </c>
    </row>
    <row r="51" spans="1:9" x14ac:dyDescent="0.4">
      <c r="A51" s="1"/>
      <c r="B51" s="17" t="s">
        <v>92</v>
      </c>
      <c r="C51" s="18">
        <v>14525000</v>
      </c>
      <c r="D51" s="18">
        <v>14525000</v>
      </c>
      <c r="E51" s="18">
        <f t="shared" si="2"/>
        <v>0</v>
      </c>
      <c r="F51" s="17" t="s">
        <v>93</v>
      </c>
      <c r="G51" s="18">
        <v>6850425</v>
      </c>
      <c r="H51" s="18">
        <v>-17640211</v>
      </c>
      <c r="I51" s="18">
        <f t="shared" si="3"/>
        <v>24490636</v>
      </c>
    </row>
    <row r="52" spans="1:9" x14ac:dyDescent="0.4">
      <c r="A52" s="1"/>
      <c r="B52" s="17" t="s">
        <v>94</v>
      </c>
      <c r="C52" s="18"/>
      <c r="D52" s="18"/>
      <c r="E52" s="18">
        <f t="shared" si="2"/>
        <v>0</v>
      </c>
      <c r="F52" s="17"/>
      <c r="G52" s="18"/>
      <c r="H52" s="18"/>
      <c r="I52" s="18"/>
    </row>
    <row r="53" spans="1:9" x14ac:dyDescent="0.4">
      <c r="A53" s="1"/>
      <c r="B53" s="17" t="s">
        <v>95</v>
      </c>
      <c r="C53" s="18"/>
      <c r="D53" s="18"/>
      <c r="E53" s="18">
        <f t="shared" si="2"/>
        <v>0</v>
      </c>
      <c r="F53" s="17"/>
      <c r="G53" s="18"/>
      <c r="H53" s="18"/>
      <c r="I53" s="18"/>
    </row>
    <row r="54" spans="1:9" x14ac:dyDescent="0.4">
      <c r="A54" s="1"/>
      <c r="B54" s="17" t="s">
        <v>96</v>
      </c>
      <c r="C54" s="18"/>
      <c r="D54" s="18"/>
      <c r="E54" s="18">
        <f t="shared" si="2"/>
        <v>0</v>
      </c>
      <c r="F54" s="17"/>
      <c r="G54" s="18"/>
      <c r="H54" s="18"/>
      <c r="I54" s="18"/>
    </row>
    <row r="55" spans="1:9" x14ac:dyDescent="0.4">
      <c r="A55" s="1"/>
      <c r="B55" s="17" t="s">
        <v>97</v>
      </c>
      <c r="C55" s="18"/>
      <c r="D55" s="18"/>
      <c r="E55" s="18">
        <f t="shared" si="2"/>
        <v>0</v>
      </c>
      <c r="F55" s="17"/>
      <c r="G55" s="18"/>
      <c r="H55" s="18"/>
      <c r="I55" s="18"/>
    </row>
    <row r="56" spans="1:9" x14ac:dyDescent="0.4">
      <c r="A56" s="1"/>
      <c r="B56" s="17" t="s">
        <v>98</v>
      </c>
      <c r="C56" s="18"/>
      <c r="D56" s="18"/>
      <c r="E56" s="18">
        <f t="shared" si="2"/>
        <v>0</v>
      </c>
      <c r="F56" s="17"/>
      <c r="G56" s="18"/>
      <c r="H56" s="18"/>
      <c r="I56" s="18"/>
    </row>
    <row r="57" spans="1:9" x14ac:dyDescent="0.4">
      <c r="A57" s="1"/>
      <c r="B57" s="17" t="s">
        <v>99</v>
      </c>
      <c r="C57" s="18"/>
      <c r="D57" s="18"/>
      <c r="E57" s="18">
        <f t="shared" si="2"/>
        <v>0</v>
      </c>
      <c r="F57" s="17"/>
      <c r="G57" s="18"/>
      <c r="H57" s="18"/>
      <c r="I57" s="18"/>
    </row>
    <row r="58" spans="1:9" x14ac:dyDescent="0.4">
      <c r="A58" s="1"/>
      <c r="B58" s="17" t="s">
        <v>100</v>
      </c>
      <c r="C58" s="18"/>
      <c r="D58" s="18"/>
      <c r="E58" s="18">
        <f t="shared" si="2"/>
        <v>0</v>
      </c>
      <c r="F58" s="17"/>
      <c r="G58" s="18"/>
      <c r="H58" s="18"/>
      <c r="I58" s="18"/>
    </row>
    <row r="59" spans="1:9" x14ac:dyDescent="0.4">
      <c r="A59" s="1"/>
      <c r="B59" s="17" t="s">
        <v>101</v>
      </c>
      <c r="C59" s="18">
        <v>439696</v>
      </c>
      <c r="D59" s="18">
        <v>357696</v>
      </c>
      <c r="E59" s="18">
        <f t="shared" si="2"/>
        <v>82000</v>
      </c>
      <c r="F59" s="17"/>
      <c r="G59" s="18"/>
      <c r="H59" s="18"/>
      <c r="I59" s="18"/>
    </row>
    <row r="60" spans="1:9" x14ac:dyDescent="0.4">
      <c r="A60" s="1"/>
      <c r="B60" s="17" t="s">
        <v>102</v>
      </c>
      <c r="C60" s="18">
        <v>499788</v>
      </c>
      <c r="D60" s="18"/>
      <c r="E60" s="18">
        <f t="shared" si="2"/>
        <v>499788</v>
      </c>
      <c r="F60" s="17"/>
      <c r="G60" s="18"/>
      <c r="H60" s="18"/>
      <c r="I60" s="18"/>
    </row>
    <row r="61" spans="1:9" x14ac:dyDescent="0.4">
      <c r="A61" s="1"/>
      <c r="B61" s="17" t="s">
        <v>103</v>
      </c>
      <c r="C61" s="18"/>
      <c r="D61" s="18"/>
      <c r="E61" s="18">
        <f t="shared" si="2"/>
        <v>0</v>
      </c>
      <c r="F61" s="17"/>
      <c r="G61" s="18"/>
      <c r="H61" s="18"/>
      <c r="I61" s="18"/>
    </row>
    <row r="62" spans="1:9" x14ac:dyDescent="0.4">
      <c r="A62" s="1"/>
      <c r="B62" s="17" t="s">
        <v>104</v>
      </c>
      <c r="C62" s="18"/>
      <c r="D62" s="18"/>
      <c r="E62" s="18">
        <f t="shared" si="2"/>
        <v>0</v>
      </c>
      <c r="F62" s="19"/>
      <c r="G62" s="20"/>
      <c r="H62" s="20"/>
      <c r="I62" s="20"/>
    </row>
    <row r="63" spans="1:9" x14ac:dyDescent="0.4">
      <c r="A63" s="1"/>
      <c r="B63" s="19" t="s">
        <v>105</v>
      </c>
      <c r="C63" s="20"/>
      <c r="D63" s="20"/>
      <c r="E63" s="20">
        <f t="shared" si="2"/>
        <v>0</v>
      </c>
      <c r="F63" s="13" t="s">
        <v>106</v>
      </c>
      <c r="G63" s="14">
        <f>+G36 +G40 +G41 +G50</f>
        <v>293454759</v>
      </c>
      <c r="H63" s="14">
        <f>+H36 +H40 +H41 +H50</f>
        <v>306210180</v>
      </c>
      <c r="I63" s="14">
        <f t="shared" ref="I63:I64" si="4">G63-H63</f>
        <v>-12755421</v>
      </c>
    </row>
    <row r="64" spans="1:9" x14ac:dyDescent="0.4">
      <c r="A64" s="1"/>
      <c r="B64" s="13" t="s">
        <v>107</v>
      </c>
      <c r="C64" s="14">
        <f>+C7 +C22</f>
        <v>915364903</v>
      </c>
      <c r="D64" s="14">
        <f>+D7 +D22</f>
        <v>938810742</v>
      </c>
      <c r="E64" s="14">
        <f t="shared" si="2"/>
        <v>-23445839</v>
      </c>
      <c r="F64" s="24" t="s">
        <v>108</v>
      </c>
      <c r="G64" s="25">
        <f>+G34 +G63</f>
        <v>915364903</v>
      </c>
      <c r="H64" s="25">
        <f>+H34 +H63</f>
        <v>938810742</v>
      </c>
      <c r="I64" s="25">
        <f t="shared" si="4"/>
        <v>-23445839</v>
      </c>
    </row>
  </sheetData>
  <mergeCells count="5">
    <mergeCell ref="B2:I2"/>
    <mergeCell ref="B3:I3"/>
    <mergeCell ref="B5:E5"/>
    <mergeCell ref="F5:I5"/>
    <mergeCell ref="F35:I35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D0941-BAA9-43A5-BBAC-48F12CE7DF09}">
  <sheetPr>
    <pageSetUpPr fitToPage="1"/>
  </sheetPr>
  <dimension ref="A1:I64"/>
  <sheetViews>
    <sheetView showGridLines="0" workbookViewId="0"/>
  </sheetViews>
  <sheetFormatPr defaultRowHeight="18.75" x14ac:dyDescent="0.4"/>
  <cols>
    <col min="1" max="1" width="1.5" customWidth="1"/>
    <col min="2" max="2" width="39.875" customWidth="1"/>
    <col min="3" max="5" width="20.75" customWidth="1"/>
    <col min="6" max="6" width="39.875" customWidth="1"/>
    <col min="7" max="9" width="20.75" customWidth="1"/>
  </cols>
  <sheetData>
    <row r="1" spans="1:9" ht="21" x14ac:dyDescent="0.4">
      <c r="A1" s="1"/>
      <c r="B1" s="2"/>
      <c r="C1" s="1"/>
      <c r="D1" s="1"/>
      <c r="E1" s="1"/>
      <c r="F1" s="1"/>
      <c r="G1" s="1"/>
      <c r="H1" s="3"/>
      <c r="I1" s="3" t="s">
        <v>0</v>
      </c>
    </row>
    <row r="2" spans="1:9" ht="21" x14ac:dyDescent="0.4">
      <c r="A2" s="1"/>
      <c r="B2" s="4" t="s">
        <v>113</v>
      </c>
      <c r="C2" s="4"/>
      <c r="D2" s="4"/>
      <c r="E2" s="4"/>
      <c r="F2" s="4"/>
      <c r="G2" s="4"/>
      <c r="H2" s="4"/>
      <c r="I2" s="4"/>
    </row>
    <row r="3" spans="1:9" ht="21" x14ac:dyDescent="0.4">
      <c r="A3" s="1"/>
      <c r="B3" s="5" t="s">
        <v>2</v>
      </c>
      <c r="C3" s="5"/>
      <c r="D3" s="5"/>
      <c r="E3" s="5"/>
      <c r="F3" s="5"/>
      <c r="G3" s="5"/>
      <c r="H3" s="5"/>
      <c r="I3" s="5"/>
    </row>
    <row r="4" spans="1:9" x14ac:dyDescent="0.4">
      <c r="A4" s="1"/>
      <c r="B4" s="6"/>
      <c r="C4" s="1"/>
      <c r="D4" s="1"/>
      <c r="E4" s="1"/>
      <c r="F4" s="1"/>
      <c r="G4" s="1"/>
      <c r="H4" s="1"/>
      <c r="I4" s="7" t="s">
        <v>3</v>
      </c>
    </row>
    <row r="5" spans="1:9" x14ac:dyDescent="0.4">
      <c r="A5" s="1"/>
      <c r="B5" s="8" t="s">
        <v>4</v>
      </c>
      <c r="C5" s="9"/>
      <c r="D5" s="9"/>
      <c r="E5" s="10"/>
      <c r="F5" s="8" t="s">
        <v>5</v>
      </c>
      <c r="G5" s="9"/>
      <c r="H5" s="9"/>
      <c r="I5" s="10"/>
    </row>
    <row r="6" spans="1:9" x14ac:dyDescent="0.4">
      <c r="A6" s="1"/>
      <c r="B6" s="11"/>
      <c r="C6" s="11" t="s">
        <v>6</v>
      </c>
      <c r="D6" s="11" t="s">
        <v>7</v>
      </c>
      <c r="E6" s="11" t="s">
        <v>8</v>
      </c>
      <c r="F6" s="12"/>
      <c r="G6" s="11" t="s">
        <v>6</v>
      </c>
      <c r="H6" s="11" t="s">
        <v>7</v>
      </c>
      <c r="I6" s="11" t="s">
        <v>8</v>
      </c>
    </row>
    <row r="7" spans="1:9" x14ac:dyDescent="0.4">
      <c r="A7" s="1"/>
      <c r="B7" s="13" t="s">
        <v>9</v>
      </c>
      <c r="C7" s="14">
        <f>+C8+C9+C10+C11+C12+C13+C14+C15+C16+C17+C18</f>
        <v>182779895</v>
      </c>
      <c r="D7" s="14">
        <f>+D8+D9+D10+D11+D12+D13+D14+D15+D16+D17+D18</f>
        <v>168282455</v>
      </c>
      <c r="E7" s="14">
        <f>C7-D7</f>
        <v>14497440</v>
      </c>
      <c r="F7" s="13" t="s">
        <v>10</v>
      </c>
      <c r="G7" s="14">
        <f>+G8+G9+G10+G11+G12+G13+G14+G15+G16+G17+G18+G19+G20+G21</f>
        <v>34329142</v>
      </c>
      <c r="H7" s="14">
        <f>+H8+H9+H10+H11+H12+H13+H14+H15+H16+H17+H18+H19+H20+H21</f>
        <v>20095928</v>
      </c>
      <c r="I7" s="14">
        <f>G7-H7</f>
        <v>14233214</v>
      </c>
    </row>
    <row r="8" spans="1:9" x14ac:dyDescent="0.4">
      <c r="A8" s="1"/>
      <c r="B8" s="15" t="s">
        <v>11</v>
      </c>
      <c r="C8" s="16">
        <v>47443742</v>
      </c>
      <c r="D8" s="16">
        <v>49002590</v>
      </c>
      <c r="E8" s="16">
        <f t="shared" ref="E8:E18" si="0">C8-D8</f>
        <v>-1558848</v>
      </c>
      <c r="F8" s="17" t="s">
        <v>12</v>
      </c>
      <c r="G8" s="18">
        <v>9078956</v>
      </c>
      <c r="H8" s="18">
        <v>7862515</v>
      </c>
      <c r="I8" s="18">
        <f t="shared" ref="I8:I34" si="1">G8-H8</f>
        <v>1216441</v>
      </c>
    </row>
    <row r="9" spans="1:9" x14ac:dyDescent="0.4">
      <c r="A9" s="1"/>
      <c r="B9" s="17" t="s">
        <v>13</v>
      </c>
      <c r="C9" s="18">
        <v>25925896</v>
      </c>
      <c r="D9" s="18">
        <v>24603277</v>
      </c>
      <c r="E9" s="18">
        <f t="shared" si="0"/>
        <v>1322619</v>
      </c>
      <c r="F9" s="17" t="s">
        <v>14</v>
      </c>
      <c r="G9" s="18"/>
      <c r="H9" s="18"/>
      <c r="I9" s="18">
        <f t="shared" si="1"/>
        <v>0</v>
      </c>
    </row>
    <row r="10" spans="1:9" x14ac:dyDescent="0.4">
      <c r="A10" s="1"/>
      <c r="B10" s="17" t="s">
        <v>15</v>
      </c>
      <c r="C10" s="18"/>
      <c r="D10" s="18"/>
      <c r="E10" s="18">
        <f t="shared" si="0"/>
        <v>0</v>
      </c>
      <c r="F10" s="17" t="s">
        <v>16</v>
      </c>
      <c r="G10" s="18"/>
      <c r="H10" s="18"/>
      <c r="I10" s="18">
        <f t="shared" si="1"/>
        <v>0</v>
      </c>
    </row>
    <row r="11" spans="1:9" x14ac:dyDescent="0.4">
      <c r="A11" s="1"/>
      <c r="B11" s="17" t="s">
        <v>17</v>
      </c>
      <c r="C11" s="18">
        <v>412000</v>
      </c>
      <c r="D11" s="18">
        <v>1148000</v>
      </c>
      <c r="E11" s="18">
        <f t="shared" si="0"/>
        <v>-736000</v>
      </c>
      <c r="F11" s="17" t="s">
        <v>18</v>
      </c>
      <c r="G11" s="18"/>
      <c r="H11" s="18"/>
      <c r="I11" s="18">
        <f t="shared" si="1"/>
        <v>0</v>
      </c>
    </row>
    <row r="12" spans="1:9" x14ac:dyDescent="0.4">
      <c r="A12" s="1"/>
      <c r="B12" s="17" t="s">
        <v>19</v>
      </c>
      <c r="C12" s="18">
        <v>264973</v>
      </c>
      <c r="D12" s="18">
        <v>247432</v>
      </c>
      <c r="E12" s="18">
        <f t="shared" si="0"/>
        <v>17541</v>
      </c>
      <c r="F12" s="17" t="s">
        <v>20</v>
      </c>
      <c r="G12" s="18">
        <v>8488800</v>
      </c>
      <c r="H12" s="18">
        <v>8488800</v>
      </c>
      <c r="I12" s="18">
        <f t="shared" si="1"/>
        <v>0</v>
      </c>
    </row>
    <row r="13" spans="1:9" x14ac:dyDescent="0.4">
      <c r="A13" s="1"/>
      <c r="B13" s="17" t="s">
        <v>21</v>
      </c>
      <c r="C13" s="18"/>
      <c r="D13" s="18"/>
      <c r="E13" s="18">
        <f t="shared" si="0"/>
        <v>0</v>
      </c>
      <c r="F13" s="17" t="s">
        <v>22</v>
      </c>
      <c r="G13" s="18"/>
      <c r="H13" s="18"/>
      <c r="I13" s="18">
        <f t="shared" si="1"/>
        <v>0</v>
      </c>
    </row>
    <row r="14" spans="1:9" x14ac:dyDescent="0.4">
      <c r="A14" s="1"/>
      <c r="B14" s="17" t="s">
        <v>23</v>
      </c>
      <c r="C14" s="18"/>
      <c r="D14" s="18">
        <v>139632</v>
      </c>
      <c r="E14" s="18">
        <f t="shared" si="0"/>
        <v>-139632</v>
      </c>
      <c r="F14" s="17" t="s">
        <v>24</v>
      </c>
      <c r="G14" s="18"/>
      <c r="H14" s="18"/>
      <c r="I14" s="18">
        <f t="shared" si="1"/>
        <v>0</v>
      </c>
    </row>
    <row r="15" spans="1:9" x14ac:dyDescent="0.4">
      <c r="A15" s="1"/>
      <c r="B15" s="17" t="s">
        <v>25</v>
      </c>
      <c r="C15" s="18"/>
      <c r="D15" s="18"/>
      <c r="E15" s="18">
        <f t="shared" si="0"/>
        <v>0</v>
      </c>
      <c r="F15" s="17" t="s">
        <v>26</v>
      </c>
      <c r="G15" s="18"/>
      <c r="H15" s="18"/>
      <c r="I15" s="18">
        <f t="shared" si="1"/>
        <v>0</v>
      </c>
    </row>
    <row r="16" spans="1:9" x14ac:dyDescent="0.4">
      <c r="A16" s="1"/>
      <c r="B16" s="17" t="s">
        <v>27</v>
      </c>
      <c r="C16" s="18"/>
      <c r="D16" s="18"/>
      <c r="E16" s="18">
        <f t="shared" si="0"/>
        <v>0</v>
      </c>
      <c r="F16" s="17" t="s">
        <v>28</v>
      </c>
      <c r="G16" s="18"/>
      <c r="H16" s="18"/>
      <c r="I16" s="18">
        <f t="shared" si="1"/>
        <v>0</v>
      </c>
    </row>
    <row r="17" spans="1:9" x14ac:dyDescent="0.4">
      <c r="A17" s="1"/>
      <c r="B17" s="17" t="s">
        <v>29</v>
      </c>
      <c r="C17" s="18">
        <v>108733284</v>
      </c>
      <c r="D17" s="18">
        <v>93141524</v>
      </c>
      <c r="E17" s="18">
        <f t="shared" si="0"/>
        <v>15591760</v>
      </c>
      <c r="F17" s="17" t="s">
        <v>30</v>
      </c>
      <c r="G17" s="18">
        <v>1803004</v>
      </c>
      <c r="H17" s="18">
        <v>855797</v>
      </c>
      <c r="I17" s="18">
        <f t="shared" si="1"/>
        <v>947207</v>
      </c>
    </row>
    <row r="18" spans="1:9" x14ac:dyDescent="0.4">
      <c r="A18" s="1"/>
      <c r="B18" s="17" t="s">
        <v>31</v>
      </c>
      <c r="C18" s="18"/>
      <c r="D18" s="18"/>
      <c r="E18" s="18">
        <f t="shared" si="0"/>
        <v>0</v>
      </c>
      <c r="F18" s="17" t="s">
        <v>32</v>
      </c>
      <c r="G18" s="18"/>
      <c r="H18" s="18"/>
      <c r="I18" s="18">
        <f t="shared" si="1"/>
        <v>0</v>
      </c>
    </row>
    <row r="19" spans="1:9" x14ac:dyDescent="0.4">
      <c r="A19" s="1"/>
      <c r="B19" s="17"/>
      <c r="C19" s="18"/>
      <c r="D19" s="18"/>
      <c r="E19" s="18"/>
      <c r="F19" s="17" t="s">
        <v>33</v>
      </c>
      <c r="G19" s="18">
        <v>12482255</v>
      </c>
      <c r="H19" s="18">
        <v>10800</v>
      </c>
      <c r="I19" s="18">
        <f t="shared" si="1"/>
        <v>12471455</v>
      </c>
    </row>
    <row r="20" spans="1:9" x14ac:dyDescent="0.4">
      <c r="A20" s="1"/>
      <c r="B20" s="17"/>
      <c r="C20" s="18"/>
      <c r="D20" s="18"/>
      <c r="E20" s="18"/>
      <c r="F20" s="17" t="s">
        <v>34</v>
      </c>
      <c r="G20" s="18"/>
      <c r="H20" s="18"/>
      <c r="I20" s="18">
        <f t="shared" si="1"/>
        <v>0</v>
      </c>
    </row>
    <row r="21" spans="1:9" x14ac:dyDescent="0.4">
      <c r="A21" s="1"/>
      <c r="B21" s="17"/>
      <c r="C21" s="18"/>
      <c r="D21" s="18"/>
      <c r="E21" s="18"/>
      <c r="F21" s="17" t="s">
        <v>35</v>
      </c>
      <c r="G21" s="18">
        <v>2476127</v>
      </c>
      <c r="H21" s="18">
        <v>2878016</v>
      </c>
      <c r="I21" s="18">
        <f t="shared" si="1"/>
        <v>-401889</v>
      </c>
    </row>
    <row r="22" spans="1:9" x14ac:dyDescent="0.4">
      <c r="A22" s="1"/>
      <c r="B22" s="13" t="s">
        <v>36</v>
      </c>
      <c r="C22" s="14">
        <f>+C23 +C29</f>
        <v>219431338</v>
      </c>
      <c r="D22" s="14">
        <f>+D23 +D29</f>
        <v>229114486</v>
      </c>
      <c r="E22" s="14">
        <f t="shared" ref="E22:E64" si="2">C22-D22</f>
        <v>-9683148</v>
      </c>
      <c r="F22" s="13" t="s">
        <v>37</v>
      </c>
      <c r="G22" s="14">
        <f>+G23+G24+G25+G26+G27+G28+G29+G30+G31+G32+G33</f>
        <v>64309133</v>
      </c>
      <c r="H22" s="14">
        <f>+H23+H24+H25+H26+H27+H28+H29+H30+H31+H32+H33</f>
        <v>72214597</v>
      </c>
      <c r="I22" s="14">
        <f t="shared" si="1"/>
        <v>-7905464</v>
      </c>
    </row>
    <row r="23" spans="1:9" x14ac:dyDescent="0.4">
      <c r="A23" s="1"/>
      <c r="B23" s="13" t="s">
        <v>38</v>
      </c>
      <c r="C23" s="14">
        <f>+C24+C25+C26-ABS(C27)+C28</f>
        <v>161027801</v>
      </c>
      <c r="D23" s="14">
        <f>+D24+D25+D26-ABS(D27)+D28</f>
        <v>171917635</v>
      </c>
      <c r="E23" s="14">
        <f t="shared" si="2"/>
        <v>-10889834</v>
      </c>
      <c r="F23" s="15" t="s">
        <v>39</v>
      </c>
      <c r="G23" s="16"/>
      <c r="H23" s="16"/>
      <c r="I23" s="16">
        <f t="shared" si="1"/>
        <v>0</v>
      </c>
    </row>
    <row r="24" spans="1:9" x14ac:dyDescent="0.4">
      <c r="A24" s="1"/>
      <c r="B24" s="15" t="s">
        <v>40</v>
      </c>
      <c r="C24" s="16"/>
      <c r="D24" s="16"/>
      <c r="E24" s="16">
        <f t="shared" si="2"/>
        <v>0</v>
      </c>
      <c r="F24" s="17" t="s">
        <v>41</v>
      </c>
      <c r="G24" s="18">
        <v>57292600</v>
      </c>
      <c r="H24" s="18">
        <v>65781400</v>
      </c>
      <c r="I24" s="18">
        <f t="shared" si="1"/>
        <v>-8488800</v>
      </c>
    </row>
    <row r="25" spans="1:9" x14ac:dyDescent="0.4">
      <c r="A25" s="1"/>
      <c r="B25" s="17" t="s">
        <v>42</v>
      </c>
      <c r="C25" s="18">
        <v>285037959</v>
      </c>
      <c r="D25" s="18">
        <v>285037959</v>
      </c>
      <c r="E25" s="18">
        <f t="shared" si="2"/>
        <v>0</v>
      </c>
      <c r="F25" s="17" t="s">
        <v>43</v>
      </c>
      <c r="G25" s="18"/>
      <c r="H25" s="18"/>
      <c r="I25" s="18">
        <f t="shared" si="1"/>
        <v>0</v>
      </c>
    </row>
    <row r="26" spans="1:9" x14ac:dyDescent="0.4">
      <c r="A26" s="1"/>
      <c r="B26" s="17" t="s">
        <v>44</v>
      </c>
      <c r="C26" s="18"/>
      <c r="D26" s="18"/>
      <c r="E26" s="18">
        <f t="shared" si="2"/>
        <v>0</v>
      </c>
      <c r="F26" s="17" t="s">
        <v>45</v>
      </c>
      <c r="G26" s="18"/>
      <c r="H26" s="18"/>
      <c r="I26" s="18">
        <f t="shared" si="1"/>
        <v>0</v>
      </c>
    </row>
    <row r="27" spans="1:9" x14ac:dyDescent="0.4">
      <c r="A27" s="1"/>
      <c r="B27" s="17" t="s">
        <v>46</v>
      </c>
      <c r="C27" s="18">
        <v>-124010158</v>
      </c>
      <c r="D27" s="18">
        <v>-113120324</v>
      </c>
      <c r="E27" s="18">
        <f t="shared" si="2"/>
        <v>-10889834</v>
      </c>
      <c r="F27" s="17" t="s">
        <v>47</v>
      </c>
      <c r="G27" s="18"/>
      <c r="H27" s="18"/>
      <c r="I27" s="18">
        <f t="shared" si="1"/>
        <v>0</v>
      </c>
    </row>
    <row r="28" spans="1:9" x14ac:dyDescent="0.4">
      <c r="A28" s="1"/>
      <c r="B28" s="19" t="s">
        <v>48</v>
      </c>
      <c r="C28" s="20"/>
      <c r="D28" s="20"/>
      <c r="E28" s="20">
        <f t="shared" si="2"/>
        <v>0</v>
      </c>
      <c r="F28" s="17" t="s">
        <v>49</v>
      </c>
      <c r="G28" s="18"/>
      <c r="H28" s="18"/>
      <c r="I28" s="18">
        <f t="shared" si="1"/>
        <v>0</v>
      </c>
    </row>
    <row r="29" spans="1:9" x14ac:dyDescent="0.4">
      <c r="A29" s="1"/>
      <c r="B29" s="13" t="s">
        <v>50</v>
      </c>
      <c r="C29" s="14">
        <f>+C30+C31+C32+C33+C34+C35+C36+C37+C38+C39+C40+C41+C42+C43+C44+C45+C46+C47+C48+C49+C50+C51+C52+C53+C54+C55+C56+C57+C58+C59+C60+C61-ABS(C62)-ABS(C63)</f>
        <v>58403537</v>
      </c>
      <c r="D29" s="14">
        <f>+D30+D31+D32+D33+D34+D35+D36+D37+D38+D39+D40+D41+D42+D43+D44+D45+D46+D47+D48+D49+D50+D51+D52+D53+D54+D55+D56+D57+D58+D59+D60+D61-ABS(D62)-ABS(D63)</f>
        <v>57196851</v>
      </c>
      <c r="E29" s="14">
        <f t="shared" si="2"/>
        <v>1206686</v>
      </c>
      <c r="F29" s="17" t="s">
        <v>51</v>
      </c>
      <c r="G29" s="18"/>
      <c r="H29" s="18"/>
      <c r="I29" s="18">
        <f t="shared" si="1"/>
        <v>0</v>
      </c>
    </row>
    <row r="30" spans="1:9" x14ac:dyDescent="0.4">
      <c r="A30" s="1"/>
      <c r="B30" s="17" t="s">
        <v>42</v>
      </c>
      <c r="C30" s="18"/>
      <c r="D30" s="18"/>
      <c r="E30" s="18">
        <f t="shared" si="2"/>
        <v>0</v>
      </c>
      <c r="F30" s="17" t="s">
        <v>52</v>
      </c>
      <c r="G30" s="18">
        <v>7016533</v>
      </c>
      <c r="H30" s="18">
        <v>6433197</v>
      </c>
      <c r="I30" s="18">
        <f t="shared" si="1"/>
        <v>583336</v>
      </c>
    </row>
    <row r="31" spans="1:9" x14ac:dyDescent="0.4">
      <c r="A31" s="1"/>
      <c r="B31" s="17" t="s">
        <v>46</v>
      </c>
      <c r="C31" s="18"/>
      <c r="D31" s="18"/>
      <c r="E31" s="18">
        <f t="shared" si="2"/>
        <v>0</v>
      </c>
      <c r="F31" s="17" t="s">
        <v>53</v>
      </c>
      <c r="G31" s="18"/>
      <c r="H31" s="18"/>
      <c r="I31" s="18">
        <f t="shared" si="1"/>
        <v>0</v>
      </c>
    </row>
    <row r="32" spans="1:9" x14ac:dyDescent="0.4">
      <c r="A32" s="1"/>
      <c r="B32" s="17" t="s">
        <v>54</v>
      </c>
      <c r="C32" s="18"/>
      <c r="D32" s="18"/>
      <c r="E32" s="18">
        <f t="shared" si="2"/>
        <v>0</v>
      </c>
      <c r="F32" s="17" t="s">
        <v>55</v>
      </c>
      <c r="G32" s="18"/>
      <c r="H32" s="18"/>
      <c r="I32" s="18">
        <f t="shared" si="1"/>
        <v>0</v>
      </c>
    </row>
    <row r="33" spans="1:9" x14ac:dyDescent="0.4">
      <c r="A33" s="1"/>
      <c r="B33" s="17" t="s">
        <v>56</v>
      </c>
      <c r="C33" s="18"/>
      <c r="D33" s="18"/>
      <c r="E33" s="18">
        <f t="shared" si="2"/>
        <v>0</v>
      </c>
      <c r="F33" s="17" t="s">
        <v>57</v>
      </c>
      <c r="G33" s="18"/>
      <c r="H33" s="18"/>
      <c r="I33" s="18">
        <f t="shared" si="1"/>
        <v>0</v>
      </c>
    </row>
    <row r="34" spans="1:9" x14ac:dyDescent="0.4">
      <c r="A34" s="1"/>
      <c r="B34" s="17" t="s">
        <v>58</v>
      </c>
      <c r="C34" s="18"/>
      <c r="D34" s="18"/>
      <c r="E34" s="18">
        <f t="shared" si="2"/>
        <v>0</v>
      </c>
      <c r="F34" s="13" t="s">
        <v>59</v>
      </c>
      <c r="G34" s="14">
        <f>+G7 +G22</f>
        <v>98638275</v>
      </c>
      <c r="H34" s="14">
        <f>+H7 +H22</f>
        <v>92310525</v>
      </c>
      <c r="I34" s="14">
        <f t="shared" si="1"/>
        <v>6327750</v>
      </c>
    </row>
    <row r="35" spans="1:9" x14ac:dyDescent="0.4">
      <c r="A35" s="1"/>
      <c r="B35" s="17" t="s">
        <v>60</v>
      </c>
      <c r="C35" s="18"/>
      <c r="D35" s="18"/>
      <c r="E35" s="18">
        <f t="shared" si="2"/>
        <v>0</v>
      </c>
      <c r="F35" s="21" t="s">
        <v>61</v>
      </c>
      <c r="G35" s="22"/>
      <c r="H35" s="22"/>
      <c r="I35" s="23"/>
    </row>
    <row r="36" spans="1:9" x14ac:dyDescent="0.4">
      <c r="A36" s="1"/>
      <c r="B36" s="17" t="s">
        <v>62</v>
      </c>
      <c r="C36" s="18"/>
      <c r="D36" s="18"/>
      <c r="E36" s="18">
        <f t="shared" si="2"/>
        <v>0</v>
      </c>
      <c r="F36" s="15" t="s">
        <v>63</v>
      </c>
      <c r="G36" s="16">
        <f>+G37+G38+G39</f>
        <v>0</v>
      </c>
      <c r="H36" s="16">
        <f>+H37+H38+H39</f>
        <v>0</v>
      </c>
      <c r="I36" s="16">
        <f t="shared" ref="I36:I51" si="3">G36-H36</f>
        <v>0</v>
      </c>
    </row>
    <row r="37" spans="1:9" x14ac:dyDescent="0.4">
      <c r="A37" s="1"/>
      <c r="B37" s="17" t="s">
        <v>64</v>
      </c>
      <c r="C37" s="18"/>
      <c r="D37" s="18"/>
      <c r="E37" s="18">
        <f t="shared" si="2"/>
        <v>0</v>
      </c>
      <c r="F37" s="17" t="s">
        <v>65</v>
      </c>
      <c r="G37" s="18"/>
      <c r="H37" s="18"/>
      <c r="I37" s="18">
        <f t="shared" si="3"/>
        <v>0</v>
      </c>
    </row>
    <row r="38" spans="1:9" x14ac:dyDescent="0.4">
      <c r="A38" s="1"/>
      <c r="B38" s="17" t="s">
        <v>66</v>
      </c>
      <c r="C38" s="18">
        <v>12656994</v>
      </c>
      <c r="D38" s="18">
        <v>11776994</v>
      </c>
      <c r="E38" s="18">
        <f t="shared" si="2"/>
        <v>880000</v>
      </c>
      <c r="F38" s="17" t="s">
        <v>67</v>
      </c>
      <c r="G38" s="18"/>
      <c r="H38" s="18"/>
      <c r="I38" s="18">
        <f t="shared" si="3"/>
        <v>0</v>
      </c>
    </row>
    <row r="39" spans="1:9" x14ac:dyDescent="0.4">
      <c r="A39" s="1"/>
      <c r="B39" s="17" t="s">
        <v>68</v>
      </c>
      <c r="C39" s="18">
        <v>-9974052</v>
      </c>
      <c r="D39" s="18">
        <v>-9426647</v>
      </c>
      <c r="E39" s="18">
        <f t="shared" si="2"/>
        <v>-547405</v>
      </c>
      <c r="F39" s="17" t="s">
        <v>69</v>
      </c>
      <c r="G39" s="18"/>
      <c r="H39" s="18"/>
      <c r="I39" s="18">
        <f t="shared" si="3"/>
        <v>0</v>
      </c>
    </row>
    <row r="40" spans="1:9" x14ac:dyDescent="0.4">
      <c r="A40" s="1"/>
      <c r="B40" s="17" t="s">
        <v>70</v>
      </c>
      <c r="C40" s="18"/>
      <c r="D40" s="18"/>
      <c r="E40" s="18">
        <f t="shared" si="2"/>
        <v>0</v>
      </c>
      <c r="F40" s="17" t="s">
        <v>71</v>
      </c>
      <c r="G40" s="18">
        <v>63788927</v>
      </c>
      <c r="H40" s="18">
        <v>68313482</v>
      </c>
      <c r="I40" s="18">
        <f t="shared" si="3"/>
        <v>-4524555</v>
      </c>
    </row>
    <row r="41" spans="1:9" x14ac:dyDescent="0.4">
      <c r="A41" s="1"/>
      <c r="B41" s="17" t="s">
        <v>72</v>
      </c>
      <c r="C41" s="18"/>
      <c r="D41" s="18"/>
      <c r="E41" s="18">
        <f t="shared" si="2"/>
        <v>0</v>
      </c>
      <c r="F41" s="17" t="s">
        <v>73</v>
      </c>
      <c r="G41" s="18">
        <f>+G42+G43+G44+G45+G46+G47+G48+G49</f>
        <v>4842000</v>
      </c>
      <c r="H41" s="18">
        <f>+H42+H43+H44+H45+H46+H47+H48+H49</f>
        <v>4842000</v>
      </c>
      <c r="I41" s="18">
        <f t="shared" si="3"/>
        <v>0</v>
      </c>
    </row>
    <row r="42" spans="1:9" x14ac:dyDescent="0.4">
      <c r="A42" s="1"/>
      <c r="B42" s="17" t="s">
        <v>74</v>
      </c>
      <c r="C42" s="18">
        <v>214246</v>
      </c>
      <c r="D42" s="18">
        <v>90088</v>
      </c>
      <c r="E42" s="18">
        <f t="shared" si="2"/>
        <v>124158</v>
      </c>
      <c r="F42" s="17" t="s">
        <v>75</v>
      </c>
      <c r="G42" s="18"/>
      <c r="H42" s="18"/>
      <c r="I42" s="18">
        <f t="shared" si="3"/>
        <v>0</v>
      </c>
    </row>
    <row r="43" spans="1:9" x14ac:dyDescent="0.4">
      <c r="A43" s="1"/>
      <c r="B43" s="17" t="s">
        <v>76</v>
      </c>
      <c r="C43" s="18"/>
      <c r="D43" s="18"/>
      <c r="E43" s="18">
        <f t="shared" si="2"/>
        <v>0</v>
      </c>
      <c r="F43" s="17" t="s">
        <v>77</v>
      </c>
      <c r="G43" s="18"/>
      <c r="H43" s="18"/>
      <c r="I43" s="18">
        <f t="shared" si="3"/>
        <v>0</v>
      </c>
    </row>
    <row r="44" spans="1:9" x14ac:dyDescent="0.4">
      <c r="A44" s="1"/>
      <c r="B44" s="17" t="s">
        <v>78</v>
      </c>
      <c r="C44" s="18"/>
      <c r="D44" s="18"/>
      <c r="E44" s="18">
        <f t="shared" si="2"/>
        <v>0</v>
      </c>
      <c r="F44" s="17" t="s">
        <v>79</v>
      </c>
      <c r="G44" s="18">
        <v>4842000</v>
      </c>
      <c r="H44" s="18">
        <v>4842000</v>
      </c>
      <c r="I44" s="18">
        <f t="shared" si="3"/>
        <v>0</v>
      </c>
    </row>
    <row r="45" spans="1:9" x14ac:dyDescent="0.4">
      <c r="A45" s="1"/>
      <c r="B45" s="17" t="s">
        <v>80</v>
      </c>
      <c r="C45" s="18"/>
      <c r="D45" s="18"/>
      <c r="E45" s="18">
        <f t="shared" si="2"/>
        <v>0</v>
      </c>
      <c r="F45" s="17" t="s">
        <v>81</v>
      </c>
      <c r="G45" s="18"/>
      <c r="H45" s="18"/>
      <c r="I45" s="18">
        <f t="shared" si="3"/>
        <v>0</v>
      </c>
    </row>
    <row r="46" spans="1:9" x14ac:dyDescent="0.4">
      <c r="A46" s="1"/>
      <c r="B46" s="17" t="s">
        <v>82</v>
      </c>
      <c r="C46" s="18"/>
      <c r="D46" s="18"/>
      <c r="E46" s="18">
        <f t="shared" si="2"/>
        <v>0</v>
      </c>
      <c r="F46" s="17" t="s">
        <v>83</v>
      </c>
      <c r="G46" s="18"/>
      <c r="H46" s="18"/>
      <c r="I46" s="18">
        <f t="shared" si="3"/>
        <v>0</v>
      </c>
    </row>
    <row r="47" spans="1:9" x14ac:dyDescent="0.4">
      <c r="A47" s="1"/>
      <c r="B47" s="17" t="s">
        <v>84</v>
      </c>
      <c r="C47" s="18">
        <v>43481219</v>
      </c>
      <c r="D47" s="18">
        <v>43481219</v>
      </c>
      <c r="E47" s="18">
        <f t="shared" si="2"/>
        <v>0</v>
      </c>
      <c r="F47" s="17" t="s">
        <v>85</v>
      </c>
      <c r="G47" s="18"/>
      <c r="H47" s="18"/>
      <c r="I47" s="18">
        <f t="shared" si="3"/>
        <v>0</v>
      </c>
    </row>
    <row r="48" spans="1:9" x14ac:dyDescent="0.4">
      <c r="A48" s="1"/>
      <c r="B48" s="17" t="s">
        <v>86</v>
      </c>
      <c r="C48" s="18">
        <v>7016533</v>
      </c>
      <c r="D48" s="18">
        <v>6433197</v>
      </c>
      <c r="E48" s="18">
        <f t="shared" si="2"/>
        <v>583336</v>
      </c>
      <c r="F48" s="17" t="s">
        <v>87</v>
      </c>
      <c r="G48" s="18"/>
      <c r="H48" s="18"/>
      <c r="I48" s="18">
        <f t="shared" si="3"/>
        <v>0</v>
      </c>
    </row>
    <row r="49" spans="1:9" x14ac:dyDescent="0.4">
      <c r="A49" s="1"/>
      <c r="B49" s="17" t="s">
        <v>88</v>
      </c>
      <c r="C49" s="18"/>
      <c r="D49" s="18"/>
      <c r="E49" s="18">
        <f t="shared" si="2"/>
        <v>0</v>
      </c>
      <c r="F49" s="17" t="s">
        <v>89</v>
      </c>
      <c r="G49" s="18"/>
      <c r="H49" s="18"/>
      <c r="I49" s="18">
        <f t="shared" si="3"/>
        <v>0</v>
      </c>
    </row>
    <row r="50" spans="1:9" x14ac:dyDescent="0.4">
      <c r="A50" s="1"/>
      <c r="B50" s="17" t="s">
        <v>90</v>
      </c>
      <c r="C50" s="18"/>
      <c r="D50" s="18"/>
      <c r="E50" s="18">
        <f t="shared" si="2"/>
        <v>0</v>
      </c>
      <c r="F50" s="17" t="s">
        <v>91</v>
      </c>
      <c r="G50" s="18">
        <v>234942031</v>
      </c>
      <c r="H50" s="18">
        <v>231930934</v>
      </c>
      <c r="I50" s="18">
        <f t="shared" si="3"/>
        <v>3011097</v>
      </c>
    </row>
    <row r="51" spans="1:9" x14ac:dyDescent="0.4">
      <c r="A51" s="1"/>
      <c r="B51" s="17" t="s">
        <v>92</v>
      </c>
      <c r="C51" s="18">
        <v>4842000</v>
      </c>
      <c r="D51" s="18">
        <v>4842000</v>
      </c>
      <c r="E51" s="18">
        <f t="shared" si="2"/>
        <v>0</v>
      </c>
      <c r="F51" s="17" t="s">
        <v>93</v>
      </c>
      <c r="G51" s="18">
        <v>3011097</v>
      </c>
      <c r="H51" s="18">
        <v>26336777</v>
      </c>
      <c r="I51" s="18">
        <f t="shared" si="3"/>
        <v>-23325680</v>
      </c>
    </row>
    <row r="52" spans="1:9" x14ac:dyDescent="0.4">
      <c r="A52" s="1"/>
      <c r="B52" s="17" t="s">
        <v>94</v>
      </c>
      <c r="C52" s="18"/>
      <c r="D52" s="18"/>
      <c r="E52" s="18">
        <f t="shared" si="2"/>
        <v>0</v>
      </c>
      <c r="F52" s="17"/>
      <c r="G52" s="18"/>
      <c r="H52" s="18"/>
      <c r="I52" s="18"/>
    </row>
    <row r="53" spans="1:9" x14ac:dyDescent="0.4">
      <c r="A53" s="1"/>
      <c r="B53" s="17" t="s">
        <v>95</v>
      </c>
      <c r="C53" s="18"/>
      <c r="D53" s="18"/>
      <c r="E53" s="18">
        <f t="shared" si="2"/>
        <v>0</v>
      </c>
      <c r="F53" s="17"/>
      <c r="G53" s="18"/>
      <c r="H53" s="18"/>
      <c r="I53" s="18"/>
    </row>
    <row r="54" spans="1:9" x14ac:dyDescent="0.4">
      <c r="A54" s="1"/>
      <c r="B54" s="17" t="s">
        <v>96</v>
      </c>
      <c r="C54" s="18"/>
      <c r="D54" s="18"/>
      <c r="E54" s="18">
        <f t="shared" si="2"/>
        <v>0</v>
      </c>
      <c r="F54" s="17"/>
      <c r="G54" s="18"/>
      <c r="H54" s="18"/>
      <c r="I54" s="18"/>
    </row>
    <row r="55" spans="1:9" x14ac:dyDescent="0.4">
      <c r="A55" s="1"/>
      <c r="B55" s="17" t="s">
        <v>97</v>
      </c>
      <c r="C55" s="18"/>
      <c r="D55" s="18"/>
      <c r="E55" s="18">
        <f t="shared" si="2"/>
        <v>0</v>
      </c>
      <c r="F55" s="17"/>
      <c r="G55" s="18"/>
      <c r="H55" s="18"/>
      <c r="I55" s="18"/>
    </row>
    <row r="56" spans="1:9" x14ac:dyDescent="0.4">
      <c r="A56" s="1"/>
      <c r="B56" s="17" t="s">
        <v>98</v>
      </c>
      <c r="C56" s="18"/>
      <c r="D56" s="18"/>
      <c r="E56" s="18">
        <f t="shared" si="2"/>
        <v>0</v>
      </c>
      <c r="F56" s="17"/>
      <c r="G56" s="18"/>
      <c r="H56" s="18"/>
      <c r="I56" s="18"/>
    </row>
    <row r="57" spans="1:9" x14ac:dyDescent="0.4">
      <c r="A57" s="1"/>
      <c r="B57" s="17" t="s">
        <v>99</v>
      </c>
      <c r="C57" s="18"/>
      <c r="D57" s="18"/>
      <c r="E57" s="18">
        <f t="shared" si="2"/>
        <v>0</v>
      </c>
      <c r="F57" s="17"/>
      <c r="G57" s="18"/>
      <c r="H57" s="18"/>
      <c r="I57" s="18"/>
    </row>
    <row r="58" spans="1:9" x14ac:dyDescent="0.4">
      <c r="A58" s="1"/>
      <c r="B58" s="17" t="s">
        <v>100</v>
      </c>
      <c r="C58" s="18"/>
      <c r="D58" s="18"/>
      <c r="E58" s="18">
        <f t="shared" si="2"/>
        <v>0</v>
      </c>
      <c r="F58" s="17"/>
      <c r="G58" s="18"/>
      <c r="H58" s="18"/>
      <c r="I58" s="18"/>
    </row>
    <row r="59" spans="1:9" x14ac:dyDescent="0.4">
      <c r="A59" s="1"/>
      <c r="B59" s="17" t="s">
        <v>101</v>
      </c>
      <c r="C59" s="18"/>
      <c r="D59" s="18"/>
      <c r="E59" s="18">
        <f t="shared" si="2"/>
        <v>0</v>
      </c>
      <c r="F59" s="17"/>
      <c r="G59" s="18"/>
      <c r="H59" s="18"/>
      <c r="I59" s="18"/>
    </row>
    <row r="60" spans="1:9" x14ac:dyDescent="0.4">
      <c r="A60" s="1"/>
      <c r="B60" s="17" t="s">
        <v>102</v>
      </c>
      <c r="C60" s="18">
        <v>166597</v>
      </c>
      <c r="D60" s="18"/>
      <c r="E60" s="18">
        <f t="shared" si="2"/>
        <v>166597</v>
      </c>
      <c r="F60" s="17"/>
      <c r="G60" s="18"/>
      <c r="H60" s="18"/>
      <c r="I60" s="18"/>
    </row>
    <row r="61" spans="1:9" x14ac:dyDescent="0.4">
      <c r="A61" s="1"/>
      <c r="B61" s="17" t="s">
        <v>103</v>
      </c>
      <c r="C61" s="18"/>
      <c r="D61" s="18"/>
      <c r="E61" s="18">
        <f t="shared" si="2"/>
        <v>0</v>
      </c>
      <c r="F61" s="17"/>
      <c r="G61" s="18"/>
      <c r="H61" s="18"/>
      <c r="I61" s="18"/>
    </row>
    <row r="62" spans="1:9" x14ac:dyDescent="0.4">
      <c r="A62" s="1"/>
      <c r="B62" s="17" t="s">
        <v>104</v>
      </c>
      <c r="C62" s="18"/>
      <c r="D62" s="18"/>
      <c r="E62" s="18">
        <f t="shared" si="2"/>
        <v>0</v>
      </c>
      <c r="F62" s="19"/>
      <c r="G62" s="20"/>
      <c r="H62" s="20"/>
      <c r="I62" s="20"/>
    </row>
    <row r="63" spans="1:9" x14ac:dyDescent="0.4">
      <c r="A63" s="1"/>
      <c r="B63" s="19" t="s">
        <v>105</v>
      </c>
      <c r="C63" s="20"/>
      <c r="D63" s="20"/>
      <c r="E63" s="20">
        <f t="shared" si="2"/>
        <v>0</v>
      </c>
      <c r="F63" s="13" t="s">
        <v>106</v>
      </c>
      <c r="G63" s="14">
        <f>+G36 +G40 +G41 +G50</f>
        <v>303572958</v>
      </c>
      <c r="H63" s="14">
        <f>+H36 +H40 +H41 +H50</f>
        <v>305086416</v>
      </c>
      <c r="I63" s="14">
        <f t="shared" ref="I63:I64" si="4">G63-H63</f>
        <v>-1513458</v>
      </c>
    </row>
    <row r="64" spans="1:9" x14ac:dyDescent="0.4">
      <c r="A64" s="1"/>
      <c r="B64" s="13" t="s">
        <v>107</v>
      </c>
      <c r="C64" s="14">
        <f>+C7 +C22</f>
        <v>402211233</v>
      </c>
      <c r="D64" s="14">
        <f>+D7 +D22</f>
        <v>397396941</v>
      </c>
      <c r="E64" s="14">
        <f t="shared" si="2"/>
        <v>4814292</v>
      </c>
      <c r="F64" s="24" t="s">
        <v>108</v>
      </c>
      <c r="G64" s="25">
        <f>+G34 +G63</f>
        <v>402211233</v>
      </c>
      <c r="H64" s="25">
        <f>+H34 +H63</f>
        <v>397396941</v>
      </c>
      <c r="I64" s="25">
        <f t="shared" si="4"/>
        <v>4814292</v>
      </c>
    </row>
  </sheetData>
  <mergeCells count="5">
    <mergeCell ref="B2:I2"/>
    <mergeCell ref="B3:I3"/>
    <mergeCell ref="B5:E5"/>
    <mergeCell ref="F5:I5"/>
    <mergeCell ref="F35:I35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F4CE7-9BD0-481F-AC04-17B155588370}">
  <sheetPr>
    <pageSetUpPr fitToPage="1"/>
  </sheetPr>
  <dimension ref="A1:I64"/>
  <sheetViews>
    <sheetView showGridLines="0" workbookViewId="0"/>
  </sheetViews>
  <sheetFormatPr defaultRowHeight="18.75" x14ac:dyDescent="0.4"/>
  <cols>
    <col min="1" max="1" width="1.5" customWidth="1"/>
    <col min="2" max="2" width="39.875" customWidth="1"/>
    <col min="3" max="5" width="20.75" customWidth="1"/>
    <col min="6" max="6" width="39.875" customWidth="1"/>
    <col min="7" max="9" width="20.75" customWidth="1"/>
  </cols>
  <sheetData>
    <row r="1" spans="1:9" ht="21" x14ac:dyDescent="0.4">
      <c r="A1" s="1"/>
      <c r="B1" s="2"/>
      <c r="C1" s="1"/>
      <c r="D1" s="1"/>
      <c r="E1" s="1"/>
      <c r="F1" s="1"/>
      <c r="G1" s="1"/>
      <c r="H1" s="3"/>
      <c r="I1" s="3" t="s">
        <v>0</v>
      </c>
    </row>
    <row r="2" spans="1:9" ht="21" x14ac:dyDescent="0.4">
      <c r="A2" s="1"/>
      <c r="B2" s="4" t="s">
        <v>114</v>
      </c>
      <c r="C2" s="4"/>
      <c r="D2" s="4"/>
      <c r="E2" s="4"/>
      <c r="F2" s="4"/>
      <c r="G2" s="4"/>
      <c r="H2" s="4"/>
      <c r="I2" s="4"/>
    </row>
    <row r="3" spans="1:9" ht="21" x14ac:dyDescent="0.4">
      <c r="A3" s="1"/>
      <c r="B3" s="5" t="s">
        <v>2</v>
      </c>
      <c r="C3" s="5"/>
      <c r="D3" s="5"/>
      <c r="E3" s="5"/>
      <c r="F3" s="5"/>
      <c r="G3" s="5"/>
      <c r="H3" s="5"/>
      <c r="I3" s="5"/>
    </row>
    <row r="4" spans="1:9" x14ac:dyDescent="0.4">
      <c r="A4" s="1"/>
      <c r="B4" s="6"/>
      <c r="C4" s="1"/>
      <c r="D4" s="1"/>
      <c r="E4" s="1"/>
      <c r="F4" s="1"/>
      <c r="G4" s="1"/>
      <c r="H4" s="1"/>
      <c r="I4" s="7" t="s">
        <v>3</v>
      </c>
    </row>
    <row r="5" spans="1:9" x14ac:dyDescent="0.4">
      <c r="A5" s="1"/>
      <c r="B5" s="8" t="s">
        <v>4</v>
      </c>
      <c r="C5" s="9"/>
      <c r="D5" s="9"/>
      <c r="E5" s="10"/>
      <c r="F5" s="8" t="s">
        <v>5</v>
      </c>
      <c r="G5" s="9"/>
      <c r="H5" s="9"/>
      <c r="I5" s="10"/>
    </row>
    <row r="6" spans="1:9" x14ac:dyDescent="0.4">
      <c r="A6" s="1"/>
      <c r="B6" s="11"/>
      <c r="C6" s="11" t="s">
        <v>6</v>
      </c>
      <c r="D6" s="11" t="s">
        <v>7</v>
      </c>
      <c r="E6" s="11" t="s">
        <v>8</v>
      </c>
      <c r="F6" s="12"/>
      <c r="G6" s="11" t="s">
        <v>6</v>
      </c>
      <c r="H6" s="11" t="s">
        <v>7</v>
      </c>
      <c r="I6" s="11" t="s">
        <v>8</v>
      </c>
    </row>
    <row r="7" spans="1:9" x14ac:dyDescent="0.4">
      <c r="A7" s="1"/>
      <c r="B7" s="13" t="s">
        <v>9</v>
      </c>
      <c r="C7" s="14">
        <f>+C8+C9+C10+C11+C12+C13+C14+C15+C16+C17+C18</f>
        <v>74411146</v>
      </c>
      <c r="D7" s="14">
        <f>+D8+D9+D10+D11+D12+D13+D14+D15+D16+D17+D18</f>
        <v>83258049</v>
      </c>
      <c r="E7" s="14">
        <f>C7-D7</f>
        <v>-8846903</v>
      </c>
      <c r="F7" s="13" t="s">
        <v>10</v>
      </c>
      <c r="G7" s="14">
        <f>+G8+G9+G10+G11+G12+G13+G14+G15+G16+G17+G18+G19+G20+G21</f>
        <v>25114600</v>
      </c>
      <c r="H7" s="14">
        <f>+H8+H9+H10+H11+H12+H13+H14+H15+H16+H17+H18+H19+H20+H21</f>
        <v>32443241</v>
      </c>
      <c r="I7" s="14">
        <f>G7-H7</f>
        <v>-7328641</v>
      </c>
    </row>
    <row r="8" spans="1:9" x14ac:dyDescent="0.4">
      <c r="A8" s="1"/>
      <c r="B8" s="15" t="s">
        <v>11</v>
      </c>
      <c r="C8" s="16">
        <v>35477956</v>
      </c>
      <c r="D8" s="16">
        <v>52281611</v>
      </c>
      <c r="E8" s="16">
        <f t="shared" ref="E8:E18" si="0">C8-D8</f>
        <v>-16803655</v>
      </c>
      <c r="F8" s="17" t="s">
        <v>12</v>
      </c>
      <c r="G8" s="18">
        <v>8096781</v>
      </c>
      <c r="H8" s="18">
        <v>6628543</v>
      </c>
      <c r="I8" s="18">
        <f t="shared" ref="I8:I34" si="1">G8-H8</f>
        <v>1468238</v>
      </c>
    </row>
    <row r="9" spans="1:9" x14ac:dyDescent="0.4">
      <c r="A9" s="1"/>
      <c r="B9" s="17" t="s">
        <v>13</v>
      </c>
      <c r="C9" s="18">
        <v>31462528</v>
      </c>
      <c r="D9" s="18">
        <v>30577140</v>
      </c>
      <c r="E9" s="18">
        <f t="shared" si="0"/>
        <v>885388</v>
      </c>
      <c r="F9" s="17" t="s">
        <v>14</v>
      </c>
      <c r="G9" s="18"/>
      <c r="H9" s="18"/>
      <c r="I9" s="18">
        <f t="shared" si="1"/>
        <v>0</v>
      </c>
    </row>
    <row r="10" spans="1:9" x14ac:dyDescent="0.4">
      <c r="A10" s="1"/>
      <c r="B10" s="17" t="s">
        <v>15</v>
      </c>
      <c r="C10" s="18"/>
      <c r="D10" s="18"/>
      <c r="E10" s="18">
        <f t="shared" si="0"/>
        <v>0</v>
      </c>
      <c r="F10" s="17" t="s">
        <v>16</v>
      </c>
      <c r="G10" s="18"/>
      <c r="H10" s="18"/>
      <c r="I10" s="18">
        <f t="shared" si="1"/>
        <v>0</v>
      </c>
    </row>
    <row r="11" spans="1:9" x14ac:dyDescent="0.4">
      <c r="A11" s="1"/>
      <c r="B11" s="17" t="s">
        <v>17</v>
      </c>
      <c r="C11" s="18">
        <v>275000</v>
      </c>
      <c r="D11" s="18"/>
      <c r="E11" s="18">
        <f t="shared" si="0"/>
        <v>275000</v>
      </c>
      <c r="F11" s="17" t="s">
        <v>18</v>
      </c>
      <c r="G11" s="18"/>
      <c r="H11" s="18"/>
      <c r="I11" s="18">
        <f t="shared" si="1"/>
        <v>0</v>
      </c>
    </row>
    <row r="12" spans="1:9" x14ac:dyDescent="0.4">
      <c r="A12" s="1"/>
      <c r="B12" s="17" t="s">
        <v>19</v>
      </c>
      <c r="C12" s="18">
        <v>230667</v>
      </c>
      <c r="D12" s="18">
        <v>248866</v>
      </c>
      <c r="E12" s="18">
        <f t="shared" si="0"/>
        <v>-18199</v>
      </c>
      <c r="F12" s="17" t="s">
        <v>20</v>
      </c>
      <c r="G12" s="18">
        <v>10611000</v>
      </c>
      <c r="H12" s="18">
        <v>8488800</v>
      </c>
      <c r="I12" s="18">
        <f t="shared" si="1"/>
        <v>2122200</v>
      </c>
    </row>
    <row r="13" spans="1:9" x14ac:dyDescent="0.4">
      <c r="A13" s="1"/>
      <c r="B13" s="17" t="s">
        <v>21</v>
      </c>
      <c r="C13" s="18"/>
      <c r="D13" s="18"/>
      <c r="E13" s="18">
        <f t="shared" si="0"/>
        <v>0</v>
      </c>
      <c r="F13" s="17" t="s">
        <v>22</v>
      </c>
      <c r="G13" s="18"/>
      <c r="H13" s="18"/>
      <c r="I13" s="18">
        <f t="shared" si="1"/>
        <v>0</v>
      </c>
    </row>
    <row r="14" spans="1:9" x14ac:dyDescent="0.4">
      <c r="A14" s="1"/>
      <c r="B14" s="17" t="s">
        <v>23</v>
      </c>
      <c r="C14" s="18"/>
      <c r="D14" s="18">
        <v>139632</v>
      </c>
      <c r="E14" s="18">
        <f t="shared" si="0"/>
        <v>-139632</v>
      </c>
      <c r="F14" s="17" t="s">
        <v>24</v>
      </c>
      <c r="G14" s="18"/>
      <c r="H14" s="18"/>
      <c r="I14" s="18">
        <f t="shared" si="1"/>
        <v>0</v>
      </c>
    </row>
    <row r="15" spans="1:9" x14ac:dyDescent="0.4">
      <c r="A15" s="1"/>
      <c r="B15" s="17" t="s">
        <v>25</v>
      </c>
      <c r="C15" s="18"/>
      <c r="D15" s="18"/>
      <c r="E15" s="18">
        <f t="shared" si="0"/>
        <v>0</v>
      </c>
      <c r="F15" s="17" t="s">
        <v>26</v>
      </c>
      <c r="G15" s="18"/>
      <c r="H15" s="18"/>
      <c r="I15" s="18">
        <f t="shared" si="1"/>
        <v>0</v>
      </c>
    </row>
    <row r="16" spans="1:9" x14ac:dyDescent="0.4">
      <c r="A16" s="1"/>
      <c r="B16" s="17" t="s">
        <v>27</v>
      </c>
      <c r="C16" s="18"/>
      <c r="D16" s="18"/>
      <c r="E16" s="18">
        <f t="shared" si="0"/>
        <v>0</v>
      </c>
      <c r="F16" s="17" t="s">
        <v>28</v>
      </c>
      <c r="G16" s="18"/>
      <c r="H16" s="18"/>
      <c r="I16" s="18">
        <f t="shared" si="1"/>
        <v>0</v>
      </c>
    </row>
    <row r="17" spans="1:9" x14ac:dyDescent="0.4">
      <c r="A17" s="1"/>
      <c r="B17" s="17" t="s">
        <v>29</v>
      </c>
      <c r="C17" s="18">
        <v>6964995</v>
      </c>
      <c r="D17" s="18">
        <v>10800</v>
      </c>
      <c r="E17" s="18">
        <f t="shared" si="0"/>
        <v>6954195</v>
      </c>
      <c r="F17" s="17" t="s">
        <v>30</v>
      </c>
      <c r="G17" s="18">
        <v>2955321</v>
      </c>
      <c r="H17" s="18">
        <v>1317655</v>
      </c>
      <c r="I17" s="18">
        <f t="shared" si="1"/>
        <v>1637666</v>
      </c>
    </row>
    <row r="18" spans="1:9" x14ac:dyDescent="0.4">
      <c r="A18" s="1"/>
      <c r="B18" s="17" t="s">
        <v>31</v>
      </c>
      <c r="C18" s="18"/>
      <c r="D18" s="18"/>
      <c r="E18" s="18">
        <f t="shared" si="0"/>
        <v>0</v>
      </c>
      <c r="F18" s="17" t="s">
        <v>32</v>
      </c>
      <c r="G18" s="18"/>
      <c r="H18" s="18"/>
      <c r="I18" s="18">
        <f t="shared" si="1"/>
        <v>0</v>
      </c>
    </row>
    <row r="19" spans="1:9" x14ac:dyDescent="0.4">
      <c r="A19" s="1"/>
      <c r="B19" s="17"/>
      <c r="C19" s="18"/>
      <c r="D19" s="18"/>
      <c r="E19" s="18"/>
      <c r="F19" s="17" t="s">
        <v>33</v>
      </c>
      <c r="G19" s="18"/>
      <c r="H19" s="18">
        <v>12122946</v>
      </c>
      <c r="I19" s="18">
        <f t="shared" si="1"/>
        <v>-12122946</v>
      </c>
    </row>
    <row r="20" spans="1:9" x14ac:dyDescent="0.4">
      <c r="A20" s="1"/>
      <c r="B20" s="17"/>
      <c r="C20" s="18"/>
      <c r="D20" s="18"/>
      <c r="E20" s="18"/>
      <c r="F20" s="17" t="s">
        <v>34</v>
      </c>
      <c r="G20" s="18"/>
      <c r="H20" s="18"/>
      <c r="I20" s="18">
        <f t="shared" si="1"/>
        <v>0</v>
      </c>
    </row>
    <row r="21" spans="1:9" x14ac:dyDescent="0.4">
      <c r="A21" s="1"/>
      <c r="B21" s="17"/>
      <c r="C21" s="18"/>
      <c r="D21" s="18"/>
      <c r="E21" s="18"/>
      <c r="F21" s="17" t="s">
        <v>35</v>
      </c>
      <c r="G21" s="18">
        <v>3451498</v>
      </c>
      <c r="H21" s="18">
        <v>3885297</v>
      </c>
      <c r="I21" s="18">
        <f t="shared" si="1"/>
        <v>-433799</v>
      </c>
    </row>
    <row r="22" spans="1:9" x14ac:dyDescent="0.4">
      <c r="A22" s="1"/>
      <c r="B22" s="13" t="s">
        <v>36</v>
      </c>
      <c r="C22" s="14">
        <f>+C23 +C29</f>
        <v>325504206</v>
      </c>
      <c r="D22" s="14">
        <f>+D23 +D29</f>
        <v>344685624</v>
      </c>
      <c r="E22" s="14">
        <f t="shared" ref="E22:E64" si="2">C22-D22</f>
        <v>-19181418</v>
      </c>
      <c r="F22" s="13" t="s">
        <v>37</v>
      </c>
      <c r="G22" s="14">
        <f>+G23+G24+G25+G26+G27+G28+G29+G30+G31+G32+G33</f>
        <v>206182536</v>
      </c>
      <c r="H22" s="14">
        <f>+H23+H24+H25+H26+H27+H28+H29+H30+H31+H32+H33</f>
        <v>215626856</v>
      </c>
      <c r="I22" s="14">
        <f t="shared" si="1"/>
        <v>-9444320</v>
      </c>
    </row>
    <row r="23" spans="1:9" x14ac:dyDescent="0.4">
      <c r="A23" s="1"/>
      <c r="B23" s="13" t="s">
        <v>38</v>
      </c>
      <c r="C23" s="14">
        <f>+C24+C25+C26-ABS(C27)+C28</f>
        <v>299707379</v>
      </c>
      <c r="D23" s="14">
        <f>+D24+D25+D26-ABS(D27)+D28</f>
        <v>319975707</v>
      </c>
      <c r="E23" s="14">
        <f t="shared" si="2"/>
        <v>-20268328</v>
      </c>
      <c r="F23" s="15" t="s">
        <v>39</v>
      </c>
      <c r="G23" s="16"/>
      <c r="H23" s="16"/>
      <c r="I23" s="16">
        <f t="shared" si="1"/>
        <v>0</v>
      </c>
    </row>
    <row r="24" spans="1:9" x14ac:dyDescent="0.4">
      <c r="A24" s="1"/>
      <c r="B24" s="15" t="s">
        <v>40</v>
      </c>
      <c r="C24" s="16"/>
      <c r="D24" s="16"/>
      <c r="E24" s="16">
        <f t="shared" si="2"/>
        <v>0</v>
      </c>
      <c r="F24" s="17" t="s">
        <v>41</v>
      </c>
      <c r="G24" s="18">
        <v>193271400</v>
      </c>
      <c r="H24" s="18">
        <v>203882400</v>
      </c>
      <c r="I24" s="18">
        <f t="shared" si="1"/>
        <v>-10611000</v>
      </c>
    </row>
    <row r="25" spans="1:9" x14ac:dyDescent="0.4">
      <c r="A25" s="1"/>
      <c r="B25" s="17" t="s">
        <v>42</v>
      </c>
      <c r="C25" s="18">
        <v>530517031</v>
      </c>
      <c r="D25" s="18">
        <v>530517031</v>
      </c>
      <c r="E25" s="18">
        <f t="shared" si="2"/>
        <v>0</v>
      </c>
      <c r="F25" s="17" t="s">
        <v>43</v>
      </c>
      <c r="G25" s="18"/>
      <c r="H25" s="18"/>
      <c r="I25" s="18">
        <f t="shared" si="1"/>
        <v>0</v>
      </c>
    </row>
    <row r="26" spans="1:9" x14ac:dyDescent="0.4">
      <c r="A26" s="1"/>
      <c r="B26" s="17" t="s">
        <v>44</v>
      </c>
      <c r="C26" s="18"/>
      <c r="D26" s="18"/>
      <c r="E26" s="18">
        <f t="shared" si="2"/>
        <v>0</v>
      </c>
      <c r="F26" s="17" t="s">
        <v>45</v>
      </c>
      <c r="G26" s="18"/>
      <c r="H26" s="18"/>
      <c r="I26" s="18">
        <f t="shared" si="1"/>
        <v>0</v>
      </c>
    </row>
    <row r="27" spans="1:9" x14ac:dyDescent="0.4">
      <c r="A27" s="1"/>
      <c r="B27" s="17" t="s">
        <v>46</v>
      </c>
      <c r="C27" s="18">
        <v>-230809652</v>
      </c>
      <c r="D27" s="18">
        <v>-210541324</v>
      </c>
      <c r="E27" s="18">
        <f t="shared" si="2"/>
        <v>-20268328</v>
      </c>
      <c r="F27" s="17" t="s">
        <v>47</v>
      </c>
      <c r="G27" s="18"/>
      <c r="H27" s="18"/>
      <c r="I27" s="18">
        <f t="shared" si="1"/>
        <v>0</v>
      </c>
    </row>
    <row r="28" spans="1:9" x14ac:dyDescent="0.4">
      <c r="A28" s="1"/>
      <c r="B28" s="19" t="s">
        <v>48</v>
      </c>
      <c r="C28" s="20"/>
      <c r="D28" s="20"/>
      <c r="E28" s="20">
        <f t="shared" si="2"/>
        <v>0</v>
      </c>
      <c r="F28" s="17" t="s">
        <v>49</v>
      </c>
      <c r="G28" s="18"/>
      <c r="H28" s="18"/>
      <c r="I28" s="18">
        <f t="shared" si="1"/>
        <v>0</v>
      </c>
    </row>
    <row r="29" spans="1:9" x14ac:dyDescent="0.4">
      <c r="A29" s="1"/>
      <c r="B29" s="13" t="s">
        <v>50</v>
      </c>
      <c r="C29" s="14">
        <f>+C30+C31+C32+C33+C34+C35+C36+C37+C38+C39+C40+C41+C42+C43+C44+C45+C46+C47+C48+C49+C50+C51+C52+C53+C54+C55+C56+C57+C58+C59+C60+C61-ABS(C62)-ABS(C63)</f>
        <v>25796827</v>
      </c>
      <c r="D29" s="14">
        <f>+D30+D31+D32+D33+D34+D35+D36+D37+D38+D39+D40+D41+D42+D43+D44+D45+D46+D47+D48+D49+D50+D51+D52+D53+D54+D55+D56+D57+D58+D59+D60+D61-ABS(D62)-ABS(D63)</f>
        <v>24709917</v>
      </c>
      <c r="E29" s="14">
        <f t="shared" si="2"/>
        <v>1086910</v>
      </c>
      <c r="F29" s="17" t="s">
        <v>51</v>
      </c>
      <c r="G29" s="18"/>
      <c r="H29" s="18"/>
      <c r="I29" s="18">
        <f t="shared" si="1"/>
        <v>0</v>
      </c>
    </row>
    <row r="30" spans="1:9" x14ac:dyDescent="0.4">
      <c r="A30" s="1"/>
      <c r="B30" s="17" t="s">
        <v>42</v>
      </c>
      <c r="C30" s="18"/>
      <c r="D30" s="18"/>
      <c r="E30" s="18">
        <f t="shared" si="2"/>
        <v>0</v>
      </c>
      <c r="F30" s="17" t="s">
        <v>52</v>
      </c>
      <c r="G30" s="18">
        <v>12911136</v>
      </c>
      <c r="H30" s="18">
        <v>11744456</v>
      </c>
      <c r="I30" s="18">
        <f t="shared" si="1"/>
        <v>1166680</v>
      </c>
    </row>
    <row r="31" spans="1:9" x14ac:dyDescent="0.4">
      <c r="A31" s="1"/>
      <c r="B31" s="17" t="s">
        <v>46</v>
      </c>
      <c r="C31" s="18"/>
      <c r="D31" s="18"/>
      <c r="E31" s="18">
        <f t="shared" si="2"/>
        <v>0</v>
      </c>
      <c r="F31" s="17" t="s">
        <v>53</v>
      </c>
      <c r="G31" s="18"/>
      <c r="H31" s="18"/>
      <c r="I31" s="18">
        <f t="shared" si="1"/>
        <v>0</v>
      </c>
    </row>
    <row r="32" spans="1:9" x14ac:dyDescent="0.4">
      <c r="A32" s="1"/>
      <c r="B32" s="17" t="s">
        <v>54</v>
      </c>
      <c r="C32" s="18"/>
      <c r="D32" s="18"/>
      <c r="E32" s="18">
        <f t="shared" si="2"/>
        <v>0</v>
      </c>
      <c r="F32" s="17" t="s">
        <v>55</v>
      </c>
      <c r="G32" s="18"/>
      <c r="H32" s="18"/>
      <c r="I32" s="18">
        <f t="shared" si="1"/>
        <v>0</v>
      </c>
    </row>
    <row r="33" spans="1:9" x14ac:dyDescent="0.4">
      <c r="A33" s="1"/>
      <c r="B33" s="17" t="s">
        <v>56</v>
      </c>
      <c r="C33" s="18"/>
      <c r="D33" s="18"/>
      <c r="E33" s="18">
        <f t="shared" si="2"/>
        <v>0</v>
      </c>
      <c r="F33" s="17" t="s">
        <v>57</v>
      </c>
      <c r="G33" s="18"/>
      <c r="H33" s="18"/>
      <c r="I33" s="18">
        <f t="shared" si="1"/>
        <v>0</v>
      </c>
    </row>
    <row r="34" spans="1:9" x14ac:dyDescent="0.4">
      <c r="A34" s="1"/>
      <c r="B34" s="17" t="s">
        <v>58</v>
      </c>
      <c r="C34" s="18"/>
      <c r="D34" s="18"/>
      <c r="E34" s="18">
        <f t="shared" si="2"/>
        <v>0</v>
      </c>
      <c r="F34" s="13" t="s">
        <v>59</v>
      </c>
      <c r="G34" s="14">
        <f>+G7 +G22</f>
        <v>231297136</v>
      </c>
      <c r="H34" s="14">
        <f>+H7 +H22</f>
        <v>248070097</v>
      </c>
      <c r="I34" s="14">
        <f t="shared" si="1"/>
        <v>-16772961</v>
      </c>
    </row>
    <row r="35" spans="1:9" x14ac:dyDescent="0.4">
      <c r="A35" s="1"/>
      <c r="B35" s="17" t="s">
        <v>60</v>
      </c>
      <c r="C35" s="18"/>
      <c r="D35" s="18"/>
      <c r="E35" s="18">
        <f t="shared" si="2"/>
        <v>0</v>
      </c>
      <c r="F35" s="21" t="s">
        <v>61</v>
      </c>
      <c r="G35" s="22"/>
      <c r="H35" s="22"/>
      <c r="I35" s="23"/>
    </row>
    <row r="36" spans="1:9" x14ac:dyDescent="0.4">
      <c r="A36" s="1"/>
      <c r="B36" s="17" t="s">
        <v>62</v>
      </c>
      <c r="C36" s="18">
        <v>2853073</v>
      </c>
      <c r="D36" s="18">
        <v>2853073</v>
      </c>
      <c r="E36" s="18">
        <f t="shared" si="2"/>
        <v>0</v>
      </c>
      <c r="F36" s="15" t="s">
        <v>63</v>
      </c>
      <c r="G36" s="16">
        <f>+G37+G38+G39</f>
        <v>0</v>
      </c>
      <c r="H36" s="16">
        <f>+H37+H38+H39</f>
        <v>0</v>
      </c>
      <c r="I36" s="16">
        <f t="shared" ref="I36:I51" si="3">G36-H36</f>
        <v>0</v>
      </c>
    </row>
    <row r="37" spans="1:9" x14ac:dyDescent="0.4">
      <c r="A37" s="1"/>
      <c r="B37" s="17" t="s">
        <v>64</v>
      </c>
      <c r="C37" s="18">
        <v>-2853071</v>
      </c>
      <c r="D37" s="18">
        <v>-2853071</v>
      </c>
      <c r="E37" s="18">
        <f t="shared" si="2"/>
        <v>0</v>
      </c>
      <c r="F37" s="17" t="s">
        <v>65</v>
      </c>
      <c r="G37" s="18"/>
      <c r="H37" s="18"/>
      <c r="I37" s="18">
        <f t="shared" si="3"/>
        <v>0</v>
      </c>
    </row>
    <row r="38" spans="1:9" x14ac:dyDescent="0.4">
      <c r="A38" s="1"/>
      <c r="B38" s="17" t="s">
        <v>66</v>
      </c>
      <c r="C38" s="18">
        <v>23940559</v>
      </c>
      <c r="D38" s="18">
        <v>23060559</v>
      </c>
      <c r="E38" s="18">
        <f t="shared" si="2"/>
        <v>880000</v>
      </c>
      <c r="F38" s="17" t="s">
        <v>67</v>
      </c>
      <c r="G38" s="18"/>
      <c r="H38" s="18"/>
      <c r="I38" s="18">
        <f t="shared" si="3"/>
        <v>0</v>
      </c>
    </row>
    <row r="39" spans="1:9" x14ac:dyDescent="0.4">
      <c r="A39" s="1"/>
      <c r="B39" s="17" t="s">
        <v>68</v>
      </c>
      <c r="C39" s="18">
        <v>-16490958</v>
      </c>
      <c r="D39" s="18">
        <v>-15116262</v>
      </c>
      <c r="E39" s="18">
        <f t="shared" si="2"/>
        <v>-1374696</v>
      </c>
      <c r="F39" s="17" t="s">
        <v>69</v>
      </c>
      <c r="G39" s="18"/>
      <c r="H39" s="18"/>
      <c r="I39" s="18">
        <f t="shared" si="3"/>
        <v>0</v>
      </c>
    </row>
    <row r="40" spans="1:9" x14ac:dyDescent="0.4">
      <c r="A40" s="1"/>
      <c r="B40" s="17" t="s">
        <v>70</v>
      </c>
      <c r="C40" s="18"/>
      <c r="D40" s="18"/>
      <c r="E40" s="18">
        <f t="shared" si="2"/>
        <v>0</v>
      </c>
      <c r="F40" s="17" t="s">
        <v>71</v>
      </c>
      <c r="G40" s="18">
        <v>102622762</v>
      </c>
      <c r="H40" s="18">
        <v>110124646</v>
      </c>
      <c r="I40" s="18">
        <f t="shared" si="3"/>
        <v>-7501884</v>
      </c>
    </row>
    <row r="41" spans="1:9" x14ac:dyDescent="0.4">
      <c r="A41" s="1"/>
      <c r="B41" s="17" t="s">
        <v>72</v>
      </c>
      <c r="C41" s="18"/>
      <c r="D41" s="18"/>
      <c r="E41" s="18">
        <f t="shared" si="2"/>
        <v>0</v>
      </c>
      <c r="F41" s="17" t="s">
        <v>73</v>
      </c>
      <c r="G41" s="18">
        <f>+G42+G43+G44+G45+G46+G47+G48+G49</f>
        <v>4841000</v>
      </c>
      <c r="H41" s="18">
        <f>+H42+H43+H44+H45+H46+H47+H48+H49</f>
        <v>4841000</v>
      </c>
      <c r="I41" s="18">
        <f t="shared" si="3"/>
        <v>0</v>
      </c>
    </row>
    <row r="42" spans="1:9" x14ac:dyDescent="0.4">
      <c r="A42" s="1"/>
      <c r="B42" s="17" t="s">
        <v>74</v>
      </c>
      <c r="C42" s="18">
        <v>428492</v>
      </c>
      <c r="D42" s="18">
        <v>180162</v>
      </c>
      <c r="E42" s="18">
        <f t="shared" si="2"/>
        <v>248330</v>
      </c>
      <c r="F42" s="17" t="s">
        <v>75</v>
      </c>
      <c r="G42" s="18"/>
      <c r="H42" s="18"/>
      <c r="I42" s="18">
        <f t="shared" si="3"/>
        <v>0</v>
      </c>
    </row>
    <row r="43" spans="1:9" x14ac:dyDescent="0.4">
      <c r="A43" s="1"/>
      <c r="B43" s="17" t="s">
        <v>76</v>
      </c>
      <c r="C43" s="18"/>
      <c r="D43" s="18"/>
      <c r="E43" s="18">
        <f t="shared" si="2"/>
        <v>0</v>
      </c>
      <c r="F43" s="17" t="s">
        <v>77</v>
      </c>
      <c r="G43" s="18"/>
      <c r="H43" s="18"/>
      <c r="I43" s="18">
        <f t="shared" si="3"/>
        <v>0</v>
      </c>
    </row>
    <row r="44" spans="1:9" x14ac:dyDescent="0.4">
      <c r="A44" s="1"/>
      <c r="B44" s="17" t="s">
        <v>78</v>
      </c>
      <c r="C44" s="18"/>
      <c r="D44" s="18"/>
      <c r="E44" s="18">
        <f t="shared" si="2"/>
        <v>0</v>
      </c>
      <c r="F44" s="17" t="s">
        <v>79</v>
      </c>
      <c r="G44" s="18">
        <v>4841000</v>
      </c>
      <c r="H44" s="18">
        <v>4841000</v>
      </c>
      <c r="I44" s="18">
        <f t="shared" si="3"/>
        <v>0</v>
      </c>
    </row>
    <row r="45" spans="1:9" x14ac:dyDescent="0.4">
      <c r="A45" s="1"/>
      <c r="B45" s="17" t="s">
        <v>80</v>
      </c>
      <c r="C45" s="18"/>
      <c r="D45" s="18"/>
      <c r="E45" s="18">
        <f t="shared" si="2"/>
        <v>0</v>
      </c>
      <c r="F45" s="17" t="s">
        <v>81</v>
      </c>
      <c r="G45" s="18"/>
      <c r="H45" s="18"/>
      <c r="I45" s="18">
        <f t="shared" si="3"/>
        <v>0</v>
      </c>
    </row>
    <row r="46" spans="1:9" x14ac:dyDescent="0.4">
      <c r="A46" s="1"/>
      <c r="B46" s="17" t="s">
        <v>82</v>
      </c>
      <c r="C46" s="18"/>
      <c r="D46" s="18"/>
      <c r="E46" s="18">
        <f t="shared" si="2"/>
        <v>0</v>
      </c>
      <c r="F46" s="17" t="s">
        <v>83</v>
      </c>
      <c r="G46" s="18"/>
      <c r="H46" s="18"/>
      <c r="I46" s="18">
        <f t="shared" si="3"/>
        <v>0</v>
      </c>
    </row>
    <row r="47" spans="1:9" x14ac:dyDescent="0.4">
      <c r="A47" s="1"/>
      <c r="B47" s="17" t="s">
        <v>84</v>
      </c>
      <c r="C47" s="18"/>
      <c r="D47" s="18"/>
      <c r="E47" s="18">
        <f t="shared" si="2"/>
        <v>0</v>
      </c>
      <c r="F47" s="17" t="s">
        <v>85</v>
      </c>
      <c r="G47" s="18"/>
      <c r="H47" s="18"/>
      <c r="I47" s="18">
        <f t="shared" si="3"/>
        <v>0</v>
      </c>
    </row>
    <row r="48" spans="1:9" x14ac:dyDescent="0.4">
      <c r="A48" s="1"/>
      <c r="B48" s="17" t="s">
        <v>86</v>
      </c>
      <c r="C48" s="18">
        <v>12911136</v>
      </c>
      <c r="D48" s="18">
        <v>11744456</v>
      </c>
      <c r="E48" s="18">
        <f t="shared" si="2"/>
        <v>1166680</v>
      </c>
      <c r="F48" s="17" t="s">
        <v>87</v>
      </c>
      <c r="G48" s="18"/>
      <c r="H48" s="18"/>
      <c r="I48" s="18">
        <f t="shared" si="3"/>
        <v>0</v>
      </c>
    </row>
    <row r="49" spans="1:9" x14ac:dyDescent="0.4">
      <c r="A49" s="1"/>
      <c r="B49" s="17" t="s">
        <v>88</v>
      </c>
      <c r="C49" s="18"/>
      <c r="D49" s="18"/>
      <c r="E49" s="18">
        <f t="shared" si="2"/>
        <v>0</v>
      </c>
      <c r="F49" s="17" t="s">
        <v>89</v>
      </c>
      <c r="G49" s="18"/>
      <c r="H49" s="18"/>
      <c r="I49" s="18">
        <f t="shared" si="3"/>
        <v>0</v>
      </c>
    </row>
    <row r="50" spans="1:9" x14ac:dyDescent="0.4">
      <c r="A50" s="1"/>
      <c r="B50" s="17" t="s">
        <v>90</v>
      </c>
      <c r="C50" s="18"/>
      <c r="D50" s="18"/>
      <c r="E50" s="18">
        <f t="shared" si="2"/>
        <v>0</v>
      </c>
      <c r="F50" s="17" t="s">
        <v>91</v>
      </c>
      <c r="G50" s="18">
        <v>61154454</v>
      </c>
      <c r="H50" s="18">
        <v>64907930</v>
      </c>
      <c r="I50" s="18">
        <f t="shared" si="3"/>
        <v>-3753476</v>
      </c>
    </row>
    <row r="51" spans="1:9" x14ac:dyDescent="0.4">
      <c r="A51" s="1"/>
      <c r="B51" s="17" t="s">
        <v>92</v>
      </c>
      <c r="C51" s="18">
        <v>4841000</v>
      </c>
      <c r="D51" s="18">
        <v>4841000</v>
      </c>
      <c r="E51" s="18">
        <f t="shared" si="2"/>
        <v>0</v>
      </c>
      <c r="F51" s="17" t="s">
        <v>93</v>
      </c>
      <c r="G51" s="18">
        <v>-3753476</v>
      </c>
      <c r="H51" s="18">
        <v>15344648</v>
      </c>
      <c r="I51" s="18">
        <f t="shared" si="3"/>
        <v>-19098124</v>
      </c>
    </row>
    <row r="52" spans="1:9" x14ac:dyDescent="0.4">
      <c r="A52" s="1"/>
      <c r="B52" s="17" t="s">
        <v>94</v>
      </c>
      <c r="C52" s="18"/>
      <c r="D52" s="18"/>
      <c r="E52" s="18">
        <f t="shared" si="2"/>
        <v>0</v>
      </c>
      <c r="F52" s="17"/>
      <c r="G52" s="18"/>
      <c r="H52" s="18"/>
      <c r="I52" s="18"/>
    </row>
    <row r="53" spans="1:9" x14ac:dyDescent="0.4">
      <c r="A53" s="1"/>
      <c r="B53" s="17" t="s">
        <v>95</v>
      </c>
      <c r="C53" s="18"/>
      <c r="D53" s="18"/>
      <c r="E53" s="18">
        <f t="shared" si="2"/>
        <v>0</v>
      </c>
      <c r="F53" s="17"/>
      <c r="G53" s="18"/>
      <c r="H53" s="18"/>
      <c r="I53" s="18"/>
    </row>
    <row r="54" spans="1:9" x14ac:dyDescent="0.4">
      <c r="A54" s="1"/>
      <c r="B54" s="17" t="s">
        <v>96</v>
      </c>
      <c r="C54" s="18"/>
      <c r="D54" s="18"/>
      <c r="E54" s="18">
        <f t="shared" si="2"/>
        <v>0</v>
      </c>
      <c r="F54" s="17"/>
      <c r="G54" s="18"/>
      <c r="H54" s="18"/>
      <c r="I54" s="18"/>
    </row>
    <row r="55" spans="1:9" x14ac:dyDescent="0.4">
      <c r="A55" s="1"/>
      <c r="B55" s="17" t="s">
        <v>97</v>
      </c>
      <c r="C55" s="18"/>
      <c r="D55" s="18"/>
      <c r="E55" s="18">
        <f t="shared" si="2"/>
        <v>0</v>
      </c>
      <c r="F55" s="17"/>
      <c r="G55" s="18"/>
      <c r="H55" s="18"/>
      <c r="I55" s="18"/>
    </row>
    <row r="56" spans="1:9" x14ac:dyDescent="0.4">
      <c r="A56" s="1"/>
      <c r="B56" s="17" t="s">
        <v>98</v>
      </c>
      <c r="C56" s="18"/>
      <c r="D56" s="18"/>
      <c r="E56" s="18">
        <f t="shared" si="2"/>
        <v>0</v>
      </c>
      <c r="F56" s="17"/>
      <c r="G56" s="18"/>
      <c r="H56" s="18"/>
      <c r="I56" s="18"/>
    </row>
    <row r="57" spans="1:9" x14ac:dyDescent="0.4">
      <c r="A57" s="1"/>
      <c r="B57" s="17" t="s">
        <v>99</v>
      </c>
      <c r="C57" s="18"/>
      <c r="D57" s="18"/>
      <c r="E57" s="18">
        <f t="shared" si="2"/>
        <v>0</v>
      </c>
      <c r="F57" s="17"/>
      <c r="G57" s="18"/>
      <c r="H57" s="18"/>
      <c r="I57" s="18"/>
    </row>
    <row r="58" spans="1:9" x14ac:dyDescent="0.4">
      <c r="A58" s="1"/>
      <c r="B58" s="17" t="s">
        <v>100</v>
      </c>
      <c r="C58" s="18"/>
      <c r="D58" s="18"/>
      <c r="E58" s="18">
        <f t="shared" si="2"/>
        <v>0</v>
      </c>
      <c r="F58" s="17"/>
      <c r="G58" s="18"/>
      <c r="H58" s="18"/>
      <c r="I58" s="18"/>
    </row>
    <row r="59" spans="1:9" x14ac:dyDescent="0.4">
      <c r="A59" s="1"/>
      <c r="B59" s="17" t="s">
        <v>101</v>
      </c>
      <c r="C59" s="18"/>
      <c r="D59" s="18"/>
      <c r="E59" s="18">
        <f t="shared" si="2"/>
        <v>0</v>
      </c>
      <c r="F59" s="17"/>
      <c r="G59" s="18"/>
      <c r="H59" s="18"/>
      <c r="I59" s="18"/>
    </row>
    <row r="60" spans="1:9" x14ac:dyDescent="0.4">
      <c r="A60" s="1"/>
      <c r="B60" s="17" t="s">
        <v>102</v>
      </c>
      <c r="C60" s="18">
        <v>166596</v>
      </c>
      <c r="D60" s="18"/>
      <c r="E60" s="18">
        <f t="shared" si="2"/>
        <v>166596</v>
      </c>
      <c r="F60" s="17"/>
      <c r="G60" s="18"/>
      <c r="H60" s="18"/>
      <c r="I60" s="18"/>
    </row>
    <row r="61" spans="1:9" x14ac:dyDescent="0.4">
      <c r="A61" s="1"/>
      <c r="B61" s="17" t="s">
        <v>103</v>
      </c>
      <c r="C61" s="18"/>
      <c r="D61" s="18"/>
      <c r="E61" s="18">
        <f t="shared" si="2"/>
        <v>0</v>
      </c>
      <c r="F61" s="17"/>
      <c r="G61" s="18"/>
      <c r="H61" s="18"/>
      <c r="I61" s="18"/>
    </row>
    <row r="62" spans="1:9" x14ac:dyDescent="0.4">
      <c r="A62" s="1"/>
      <c r="B62" s="17" t="s">
        <v>104</v>
      </c>
      <c r="C62" s="18"/>
      <c r="D62" s="18"/>
      <c r="E62" s="18">
        <f t="shared" si="2"/>
        <v>0</v>
      </c>
      <c r="F62" s="19"/>
      <c r="G62" s="20"/>
      <c r="H62" s="20"/>
      <c r="I62" s="20"/>
    </row>
    <row r="63" spans="1:9" x14ac:dyDescent="0.4">
      <c r="A63" s="1"/>
      <c r="B63" s="19" t="s">
        <v>105</v>
      </c>
      <c r="C63" s="20"/>
      <c r="D63" s="20"/>
      <c r="E63" s="20">
        <f t="shared" si="2"/>
        <v>0</v>
      </c>
      <c r="F63" s="13" t="s">
        <v>106</v>
      </c>
      <c r="G63" s="14">
        <f>+G36 +G40 +G41 +G50</f>
        <v>168618216</v>
      </c>
      <c r="H63" s="14">
        <f>+H36 +H40 +H41 +H50</f>
        <v>179873576</v>
      </c>
      <c r="I63" s="14">
        <f t="shared" ref="I63:I64" si="4">G63-H63</f>
        <v>-11255360</v>
      </c>
    </row>
    <row r="64" spans="1:9" x14ac:dyDescent="0.4">
      <c r="A64" s="1"/>
      <c r="B64" s="13" t="s">
        <v>107</v>
      </c>
      <c r="C64" s="14">
        <f>+C7 +C22</f>
        <v>399915352</v>
      </c>
      <c r="D64" s="14">
        <f>+D7 +D22</f>
        <v>427943673</v>
      </c>
      <c r="E64" s="14">
        <f t="shared" si="2"/>
        <v>-28028321</v>
      </c>
      <c r="F64" s="24" t="s">
        <v>108</v>
      </c>
      <c r="G64" s="25">
        <f>+G34 +G63</f>
        <v>399915352</v>
      </c>
      <c r="H64" s="25">
        <f>+H34 +H63</f>
        <v>427943673</v>
      </c>
      <c r="I64" s="25">
        <f t="shared" si="4"/>
        <v>-28028321</v>
      </c>
    </row>
  </sheetData>
  <mergeCells count="5">
    <mergeCell ref="B2:I2"/>
    <mergeCell ref="B3:I3"/>
    <mergeCell ref="B5:E5"/>
    <mergeCell ref="F5:I5"/>
    <mergeCell ref="F35:I35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0178E-20FE-4EA3-AA1D-703BD8F9585B}">
  <sheetPr>
    <pageSetUpPr fitToPage="1"/>
  </sheetPr>
  <dimension ref="A1:I64"/>
  <sheetViews>
    <sheetView showGridLines="0" tabSelected="1" workbookViewId="0"/>
  </sheetViews>
  <sheetFormatPr defaultRowHeight="18.75" x14ac:dyDescent="0.4"/>
  <cols>
    <col min="1" max="1" width="1.5" customWidth="1"/>
    <col min="2" max="2" width="39.875" customWidth="1"/>
    <col min="3" max="5" width="20.75" customWidth="1"/>
    <col min="6" max="6" width="39.875" customWidth="1"/>
    <col min="7" max="9" width="20.75" customWidth="1"/>
  </cols>
  <sheetData>
    <row r="1" spans="1:9" ht="21" x14ac:dyDescent="0.4">
      <c r="A1" s="1"/>
      <c r="B1" s="2"/>
      <c r="C1" s="1"/>
      <c r="D1" s="1"/>
      <c r="E1" s="1"/>
      <c r="F1" s="1"/>
      <c r="G1" s="1"/>
      <c r="H1" s="3"/>
      <c r="I1" s="3" t="s">
        <v>0</v>
      </c>
    </row>
    <row r="2" spans="1:9" ht="21" x14ac:dyDescent="0.4">
      <c r="A2" s="1"/>
      <c r="B2" s="4" t="s">
        <v>115</v>
      </c>
      <c r="C2" s="4"/>
      <c r="D2" s="4"/>
      <c r="E2" s="4"/>
      <c r="F2" s="4"/>
      <c r="G2" s="4"/>
      <c r="H2" s="4"/>
      <c r="I2" s="4"/>
    </row>
    <row r="3" spans="1:9" ht="21" x14ac:dyDescent="0.4">
      <c r="A3" s="1"/>
      <c r="B3" s="5" t="s">
        <v>2</v>
      </c>
      <c r="C3" s="5"/>
      <c r="D3" s="5"/>
      <c r="E3" s="5"/>
      <c r="F3" s="5"/>
      <c r="G3" s="5"/>
      <c r="H3" s="5"/>
      <c r="I3" s="5"/>
    </row>
    <row r="4" spans="1:9" x14ac:dyDescent="0.4">
      <c r="A4" s="1"/>
      <c r="B4" s="6"/>
      <c r="C4" s="1"/>
      <c r="D4" s="1"/>
      <c r="E4" s="1"/>
      <c r="F4" s="1"/>
      <c r="G4" s="1"/>
      <c r="H4" s="1"/>
      <c r="I4" s="7" t="s">
        <v>3</v>
      </c>
    </row>
    <row r="5" spans="1:9" x14ac:dyDescent="0.4">
      <c r="A5" s="1"/>
      <c r="B5" s="8" t="s">
        <v>4</v>
      </c>
      <c r="C5" s="9"/>
      <c r="D5" s="9"/>
      <c r="E5" s="10"/>
      <c r="F5" s="8" t="s">
        <v>5</v>
      </c>
      <c r="G5" s="9"/>
      <c r="H5" s="9"/>
      <c r="I5" s="10"/>
    </row>
    <row r="6" spans="1:9" x14ac:dyDescent="0.4">
      <c r="A6" s="1"/>
      <c r="B6" s="11"/>
      <c r="C6" s="11" t="s">
        <v>6</v>
      </c>
      <c r="D6" s="11" t="s">
        <v>7</v>
      </c>
      <c r="E6" s="11" t="s">
        <v>8</v>
      </c>
      <c r="F6" s="12"/>
      <c r="G6" s="11" t="s">
        <v>6</v>
      </c>
      <c r="H6" s="11" t="s">
        <v>7</v>
      </c>
      <c r="I6" s="11" t="s">
        <v>8</v>
      </c>
    </row>
    <row r="7" spans="1:9" x14ac:dyDescent="0.4">
      <c r="A7" s="1"/>
      <c r="B7" s="13" t="s">
        <v>9</v>
      </c>
      <c r="C7" s="14">
        <f>+C8+C9+C10+C11+C12+C13+C14+C15+C16+C17+C18</f>
        <v>427614</v>
      </c>
      <c r="D7" s="14">
        <f>+D8+D9+D10+D11+D12+D13+D14+D15+D16+D17+D18</f>
        <v>341294</v>
      </c>
      <c r="E7" s="14">
        <f>C7-D7</f>
        <v>86320</v>
      </c>
      <c r="F7" s="13" t="s">
        <v>10</v>
      </c>
      <c r="G7" s="14">
        <f>+G8+G9+G10+G11+G12+G13+G14+G15+G16+G17+G18+G19+G20+G21</f>
        <v>438400</v>
      </c>
      <c r="H7" s="14">
        <f>+H8+H9+H10+H11+H12+H13+H14+H15+H16+H17+H18+H19+H20+H21</f>
        <v>196829</v>
      </c>
      <c r="I7" s="14">
        <f>G7-H7</f>
        <v>241571</v>
      </c>
    </row>
    <row r="8" spans="1:9" x14ac:dyDescent="0.4">
      <c r="A8" s="1"/>
      <c r="B8" s="15" t="s">
        <v>11</v>
      </c>
      <c r="C8" s="16">
        <v>427614</v>
      </c>
      <c r="D8" s="16">
        <v>341294</v>
      </c>
      <c r="E8" s="16">
        <f t="shared" ref="E8:E18" si="0">C8-D8</f>
        <v>86320</v>
      </c>
      <c r="F8" s="17" t="s">
        <v>12</v>
      </c>
      <c r="G8" s="18">
        <v>438400</v>
      </c>
      <c r="H8" s="18">
        <v>196829</v>
      </c>
      <c r="I8" s="18">
        <f t="shared" ref="I8:I34" si="1">G8-H8</f>
        <v>241571</v>
      </c>
    </row>
    <row r="9" spans="1:9" x14ac:dyDescent="0.4">
      <c r="A9" s="1"/>
      <c r="B9" s="17" t="s">
        <v>13</v>
      </c>
      <c r="C9" s="18"/>
      <c r="D9" s="18"/>
      <c r="E9" s="18">
        <f t="shared" si="0"/>
        <v>0</v>
      </c>
      <c r="F9" s="17" t="s">
        <v>14</v>
      </c>
      <c r="G9" s="18"/>
      <c r="H9" s="18"/>
      <c r="I9" s="18">
        <f t="shared" si="1"/>
        <v>0</v>
      </c>
    </row>
    <row r="10" spans="1:9" x14ac:dyDescent="0.4">
      <c r="A10" s="1"/>
      <c r="B10" s="17" t="s">
        <v>15</v>
      </c>
      <c r="C10" s="18"/>
      <c r="D10" s="18"/>
      <c r="E10" s="18">
        <f t="shared" si="0"/>
        <v>0</v>
      </c>
      <c r="F10" s="17" t="s">
        <v>16</v>
      </c>
      <c r="G10" s="18"/>
      <c r="H10" s="18"/>
      <c r="I10" s="18">
        <f t="shared" si="1"/>
        <v>0</v>
      </c>
    </row>
    <row r="11" spans="1:9" x14ac:dyDescent="0.4">
      <c r="A11" s="1"/>
      <c r="B11" s="17" t="s">
        <v>17</v>
      </c>
      <c r="C11" s="18"/>
      <c r="D11" s="18"/>
      <c r="E11" s="18">
        <f t="shared" si="0"/>
        <v>0</v>
      </c>
      <c r="F11" s="17" t="s">
        <v>18</v>
      </c>
      <c r="G11" s="18"/>
      <c r="H11" s="18"/>
      <c r="I11" s="18">
        <f t="shared" si="1"/>
        <v>0</v>
      </c>
    </row>
    <row r="12" spans="1:9" x14ac:dyDescent="0.4">
      <c r="A12" s="1"/>
      <c r="B12" s="17" t="s">
        <v>19</v>
      </c>
      <c r="C12" s="18"/>
      <c r="D12" s="18"/>
      <c r="E12" s="18">
        <f t="shared" si="0"/>
        <v>0</v>
      </c>
      <c r="F12" s="17" t="s">
        <v>20</v>
      </c>
      <c r="G12" s="18"/>
      <c r="H12" s="18"/>
      <c r="I12" s="18">
        <f t="shared" si="1"/>
        <v>0</v>
      </c>
    </row>
    <row r="13" spans="1:9" x14ac:dyDescent="0.4">
      <c r="A13" s="1"/>
      <c r="B13" s="17" t="s">
        <v>21</v>
      </c>
      <c r="C13" s="18"/>
      <c r="D13" s="18"/>
      <c r="E13" s="18">
        <f t="shared" si="0"/>
        <v>0</v>
      </c>
      <c r="F13" s="17" t="s">
        <v>22</v>
      </c>
      <c r="G13" s="18"/>
      <c r="H13" s="18"/>
      <c r="I13" s="18">
        <f t="shared" si="1"/>
        <v>0</v>
      </c>
    </row>
    <row r="14" spans="1:9" x14ac:dyDescent="0.4">
      <c r="A14" s="1"/>
      <c r="B14" s="17" t="s">
        <v>23</v>
      </c>
      <c r="C14" s="18"/>
      <c r="D14" s="18"/>
      <c r="E14" s="18">
        <f t="shared" si="0"/>
        <v>0</v>
      </c>
      <c r="F14" s="17" t="s">
        <v>24</v>
      </c>
      <c r="G14" s="18"/>
      <c r="H14" s="18"/>
      <c r="I14" s="18">
        <f t="shared" si="1"/>
        <v>0</v>
      </c>
    </row>
    <row r="15" spans="1:9" x14ac:dyDescent="0.4">
      <c r="A15" s="1"/>
      <c r="B15" s="17" t="s">
        <v>25</v>
      </c>
      <c r="C15" s="18"/>
      <c r="D15" s="18"/>
      <c r="E15" s="18">
        <f t="shared" si="0"/>
        <v>0</v>
      </c>
      <c r="F15" s="17" t="s">
        <v>26</v>
      </c>
      <c r="G15" s="18"/>
      <c r="H15" s="18"/>
      <c r="I15" s="18">
        <f t="shared" si="1"/>
        <v>0</v>
      </c>
    </row>
    <row r="16" spans="1:9" x14ac:dyDescent="0.4">
      <c r="A16" s="1"/>
      <c r="B16" s="17" t="s">
        <v>27</v>
      </c>
      <c r="C16" s="18"/>
      <c r="D16" s="18"/>
      <c r="E16" s="18">
        <f t="shared" si="0"/>
        <v>0</v>
      </c>
      <c r="F16" s="17" t="s">
        <v>28</v>
      </c>
      <c r="G16" s="18"/>
      <c r="H16" s="18"/>
      <c r="I16" s="18">
        <f t="shared" si="1"/>
        <v>0</v>
      </c>
    </row>
    <row r="17" spans="1:9" x14ac:dyDescent="0.4">
      <c r="A17" s="1"/>
      <c r="B17" s="17" t="s">
        <v>29</v>
      </c>
      <c r="C17" s="18"/>
      <c r="D17" s="18"/>
      <c r="E17" s="18">
        <f t="shared" si="0"/>
        <v>0</v>
      </c>
      <c r="F17" s="17" t="s">
        <v>30</v>
      </c>
      <c r="G17" s="18"/>
      <c r="H17" s="18"/>
      <c r="I17" s="18">
        <f t="shared" si="1"/>
        <v>0</v>
      </c>
    </row>
    <row r="18" spans="1:9" x14ac:dyDescent="0.4">
      <c r="A18" s="1"/>
      <c r="B18" s="17" t="s">
        <v>31</v>
      </c>
      <c r="C18" s="18"/>
      <c r="D18" s="18"/>
      <c r="E18" s="18">
        <f t="shared" si="0"/>
        <v>0</v>
      </c>
      <c r="F18" s="17" t="s">
        <v>32</v>
      </c>
      <c r="G18" s="18"/>
      <c r="H18" s="18"/>
      <c r="I18" s="18">
        <f t="shared" si="1"/>
        <v>0</v>
      </c>
    </row>
    <row r="19" spans="1:9" x14ac:dyDescent="0.4">
      <c r="A19" s="1"/>
      <c r="B19" s="17"/>
      <c r="C19" s="18"/>
      <c r="D19" s="18"/>
      <c r="E19" s="18"/>
      <c r="F19" s="17" t="s">
        <v>33</v>
      </c>
      <c r="G19" s="18"/>
      <c r="H19" s="18"/>
      <c r="I19" s="18">
        <f t="shared" si="1"/>
        <v>0</v>
      </c>
    </row>
    <row r="20" spans="1:9" x14ac:dyDescent="0.4">
      <c r="A20" s="1"/>
      <c r="B20" s="17"/>
      <c r="C20" s="18"/>
      <c r="D20" s="18"/>
      <c r="E20" s="18"/>
      <c r="F20" s="17" t="s">
        <v>34</v>
      </c>
      <c r="G20" s="18"/>
      <c r="H20" s="18"/>
      <c r="I20" s="18">
        <f t="shared" si="1"/>
        <v>0</v>
      </c>
    </row>
    <row r="21" spans="1:9" x14ac:dyDescent="0.4">
      <c r="A21" s="1"/>
      <c r="B21" s="17"/>
      <c r="C21" s="18"/>
      <c r="D21" s="18"/>
      <c r="E21" s="18"/>
      <c r="F21" s="17" t="s">
        <v>35</v>
      </c>
      <c r="G21" s="18"/>
      <c r="H21" s="18"/>
      <c r="I21" s="18">
        <f t="shared" si="1"/>
        <v>0</v>
      </c>
    </row>
    <row r="22" spans="1:9" x14ac:dyDescent="0.4">
      <c r="A22" s="1"/>
      <c r="B22" s="13" t="s">
        <v>36</v>
      </c>
      <c r="C22" s="14">
        <f>+C23 +C29</f>
        <v>0</v>
      </c>
      <c r="D22" s="14">
        <f>+D23 +D29</f>
        <v>0</v>
      </c>
      <c r="E22" s="14">
        <f t="shared" ref="E22:E64" si="2">C22-D22</f>
        <v>0</v>
      </c>
      <c r="F22" s="13" t="s">
        <v>37</v>
      </c>
      <c r="G22" s="14">
        <f>+G23+G24+G25+G26+G27+G28+G29+G30+G31+G32+G33</f>
        <v>0</v>
      </c>
      <c r="H22" s="14">
        <f>+H23+H24+H25+H26+H27+H28+H29+H30+H31+H32+H33</f>
        <v>0</v>
      </c>
      <c r="I22" s="14">
        <f t="shared" si="1"/>
        <v>0</v>
      </c>
    </row>
    <row r="23" spans="1:9" x14ac:dyDescent="0.4">
      <c r="A23" s="1"/>
      <c r="B23" s="13" t="s">
        <v>38</v>
      </c>
      <c r="C23" s="14">
        <f>+C24+C25+C26-ABS(C27)+C28</f>
        <v>0</v>
      </c>
      <c r="D23" s="14">
        <f>+D24+D25+D26-ABS(D27)+D28</f>
        <v>0</v>
      </c>
      <c r="E23" s="14">
        <f t="shared" si="2"/>
        <v>0</v>
      </c>
      <c r="F23" s="15" t="s">
        <v>39</v>
      </c>
      <c r="G23" s="16"/>
      <c r="H23" s="16"/>
      <c r="I23" s="16">
        <f t="shared" si="1"/>
        <v>0</v>
      </c>
    </row>
    <row r="24" spans="1:9" x14ac:dyDescent="0.4">
      <c r="A24" s="1"/>
      <c r="B24" s="15" t="s">
        <v>40</v>
      </c>
      <c r="C24" s="16"/>
      <c r="D24" s="16"/>
      <c r="E24" s="16">
        <f t="shared" si="2"/>
        <v>0</v>
      </c>
      <c r="F24" s="17" t="s">
        <v>41</v>
      </c>
      <c r="G24" s="18"/>
      <c r="H24" s="18"/>
      <c r="I24" s="18">
        <f t="shared" si="1"/>
        <v>0</v>
      </c>
    </row>
    <row r="25" spans="1:9" x14ac:dyDescent="0.4">
      <c r="A25" s="1"/>
      <c r="B25" s="17" t="s">
        <v>42</v>
      </c>
      <c r="C25" s="18"/>
      <c r="D25" s="18"/>
      <c r="E25" s="18">
        <f t="shared" si="2"/>
        <v>0</v>
      </c>
      <c r="F25" s="17" t="s">
        <v>43</v>
      </c>
      <c r="G25" s="18"/>
      <c r="H25" s="18"/>
      <c r="I25" s="18">
        <f t="shared" si="1"/>
        <v>0</v>
      </c>
    </row>
    <row r="26" spans="1:9" x14ac:dyDescent="0.4">
      <c r="A26" s="1"/>
      <c r="B26" s="17" t="s">
        <v>44</v>
      </c>
      <c r="C26" s="18"/>
      <c r="D26" s="18"/>
      <c r="E26" s="18">
        <f t="shared" si="2"/>
        <v>0</v>
      </c>
      <c r="F26" s="17" t="s">
        <v>45</v>
      </c>
      <c r="G26" s="18"/>
      <c r="H26" s="18"/>
      <c r="I26" s="18">
        <f t="shared" si="1"/>
        <v>0</v>
      </c>
    </row>
    <row r="27" spans="1:9" x14ac:dyDescent="0.4">
      <c r="A27" s="1"/>
      <c r="B27" s="17" t="s">
        <v>46</v>
      </c>
      <c r="C27" s="18"/>
      <c r="D27" s="18"/>
      <c r="E27" s="18">
        <f t="shared" si="2"/>
        <v>0</v>
      </c>
      <c r="F27" s="17" t="s">
        <v>47</v>
      </c>
      <c r="G27" s="18"/>
      <c r="H27" s="18"/>
      <c r="I27" s="18">
        <f t="shared" si="1"/>
        <v>0</v>
      </c>
    </row>
    <row r="28" spans="1:9" x14ac:dyDescent="0.4">
      <c r="A28" s="1"/>
      <c r="B28" s="19" t="s">
        <v>48</v>
      </c>
      <c r="C28" s="20"/>
      <c r="D28" s="20"/>
      <c r="E28" s="20">
        <f t="shared" si="2"/>
        <v>0</v>
      </c>
      <c r="F28" s="17" t="s">
        <v>49</v>
      </c>
      <c r="G28" s="18"/>
      <c r="H28" s="18"/>
      <c r="I28" s="18">
        <f t="shared" si="1"/>
        <v>0</v>
      </c>
    </row>
    <row r="29" spans="1:9" x14ac:dyDescent="0.4">
      <c r="A29" s="1"/>
      <c r="B29" s="13" t="s">
        <v>50</v>
      </c>
      <c r="C29" s="14">
        <f>+C30+C31+C32+C33+C34+C35+C36+C37+C38+C39+C40+C41+C42+C43+C44+C45+C46+C47+C48+C49+C50+C51+C52+C53+C54+C55+C56+C57+C58+C59+C60+C61-ABS(C62)-ABS(C63)</f>
        <v>0</v>
      </c>
      <c r="D29" s="14">
        <f>+D30+D31+D32+D33+D34+D35+D36+D37+D38+D39+D40+D41+D42+D43+D44+D45+D46+D47+D48+D49+D50+D51+D52+D53+D54+D55+D56+D57+D58+D59+D60+D61-ABS(D62)-ABS(D63)</f>
        <v>0</v>
      </c>
      <c r="E29" s="14">
        <f t="shared" si="2"/>
        <v>0</v>
      </c>
      <c r="F29" s="17" t="s">
        <v>51</v>
      </c>
      <c r="G29" s="18"/>
      <c r="H29" s="18"/>
      <c r="I29" s="18">
        <f t="shared" si="1"/>
        <v>0</v>
      </c>
    </row>
    <row r="30" spans="1:9" x14ac:dyDescent="0.4">
      <c r="A30" s="1"/>
      <c r="B30" s="17" t="s">
        <v>42</v>
      </c>
      <c r="C30" s="18"/>
      <c r="D30" s="18"/>
      <c r="E30" s="18">
        <f t="shared" si="2"/>
        <v>0</v>
      </c>
      <c r="F30" s="17" t="s">
        <v>52</v>
      </c>
      <c r="G30" s="18"/>
      <c r="H30" s="18"/>
      <c r="I30" s="18">
        <f t="shared" si="1"/>
        <v>0</v>
      </c>
    </row>
    <row r="31" spans="1:9" x14ac:dyDescent="0.4">
      <c r="A31" s="1"/>
      <c r="B31" s="17" t="s">
        <v>46</v>
      </c>
      <c r="C31" s="18"/>
      <c r="D31" s="18"/>
      <c r="E31" s="18">
        <f t="shared" si="2"/>
        <v>0</v>
      </c>
      <c r="F31" s="17" t="s">
        <v>53</v>
      </c>
      <c r="G31" s="18"/>
      <c r="H31" s="18"/>
      <c r="I31" s="18">
        <f t="shared" si="1"/>
        <v>0</v>
      </c>
    </row>
    <row r="32" spans="1:9" x14ac:dyDescent="0.4">
      <c r="A32" s="1"/>
      <c r="B32" s="17" t="s">
        <v>54</v>
      </c>
      <c r="C32" s="18"/>
      <c r="D32" s="18"/>
      <c r="E32" s="18">
        <f t="shared" si="2"/>
        <v>0</v>
      </c>
      <c r="F32" s="17" t="s">
        <v>55</v>
      </c>
      <c r="G32" s="18"/>
      <c r="H32" s="18"/>
      <c r="I32" s="18">
        <f t="shared" si="1"/>
        <v>0</v>
      </c>
    </row>
    <row r="33" spans="1:9" x14ac:dyDescent="0.4">
      <c r="A33" s="1"/>
      <c r="B33" s="17" t="s">
        <v>56</v>
      </c>
      <c r="C33" s="18"/>
      <c r="D33" s="18"/>
      <c r="E33" s="18">
        <f t="shared" si="2"/>
        <v>0</v>
      </c>
      <c r="F33" s="17" t="s">
        <v>57</v>
      </c>
      <c r="G33" s="18"/>
      <c r="H33" s="18"/>
      <c r="I33" s="18">
        <f t="shared" si="1"/>
        <v>0</v>
      </c>
    </row>
    <row r="34" spans="1:9" x14ac:dyDescent="0.4">
      <c r="A34" s="1"/>
      <c r="B34" s="17" t="s">
        <v>58</v>
      </c>
      <c r="C34" s="18"/>
      <c r="D34" s="18"/>
      <c r="E34" s="18">
        <f t="shared" si="2"/>
        <v>0</v>
      </c>
      <c r="F34" s="13" t="s">
        <v>59</v>
      </c>
      <c r="G34" s="14">
        <f>+G7 +G22</f>
        <v>438400</v>
      </c>
      <c r="H34" s="14">
        <f>+H7 +H22</f>
        <v>196829</v>
      </c>
      <c r="I34" s="14">
        <f t="shared" si="1"/>
        <v>241571</v>
      </c>
    </row>
    <row r="35" spans="1:9" x14ac:dyDescent="0.4">
      <c r="A35" s="1"/>
      <c r="B35" s="17" t="s">
        <v>60</v>
      </c>
      <c r="C35" s="18"/>
      <c r="D35" s="18"/>
      <c r="E35" s="18">
        <f t="shared" si="2"/>
        <v>0</v>
      </c>
      <c r="F35" s="21" t="s">
        <v>61</v>
      </c>
      <c r="G35" s="22"/>
      <c r="H35" s="22"/>
      <c r="I35" s="23"/>
    </row>
    <row r="36" spans="1:9" x14ac:dyDescent="0.4">
      <c r="A36" s="1"/>
      <c r="B36" s="17" t="s">
        <v>62</v>
      </c>
      <c r="C36" s="18"/>
      <c r="D36" s="18"/>
      <c r="E36" s="18">
        <f t="shared" si="2"/>
        <v>0</v>
      </c>
      <c r="F36" s="15" t="s">
        <v>63</v>
      </c>
      <c r="G36" s="16">
        <f>+G37+G38+G39</f>
        <v>0</v>
      </c>
      <c r="H36" s="16">
        <f>+H37+H38+H39</f>
        <v>0</v>
      </c>
      <c r="I36" s="16">
        <f t="shared" ref="I36:I51" si="3">G36-H36</f>
        <v>0</v>
      </c>
    </row>
    <row r="37" spans="1:9" x14ac:dyDescent="0.4">
      <c r="A37" s="1"/>
      <c r="B37" s="17" t="s">
        <v>64</v>
      </c>
      <c r="C37" s="18"/>
      <c r="D37" s="18"/>
      <c r="E37" s="18">
        <f t="shared" si="2"/>
        <v>0</v>
      </c>
      <c r="F37" s="17" t="s">
        <v>65</v>
      </c>
      <c r="G37" s="18"/>
      <c r="H37" s="18"/>
      <c r="I37" s="18">
        <f t="shared" si="3"/>
        <v>0</v>
      </c>
    </row>
    <row r="38" spans="1:9" x14ac:dyDescent="0.4">
      <c r="A38" s="1"/>
      <c r="B38" s="17" t="s">
        <v>66</v>
      </c>
      <c r="C38" s="18"/>
      <c r="D38" s="18"/>
      <c r="E38" s="18">
        <f t="shared" si="2"/>
        <v>0</v>
      </c>
      <c r="F38" s="17" t="s">
        <v>67</v>
      </c>
      <c r="G38" s="18"/>
      <c r="H38" s="18"/>
      <c r="I38" s="18">
        <f t="shared" si="3"/>
        <v>0</v>
      </c>
    </row>
    <row r="39" spans="1:9" x14ac:dyDescent="0.4">
      <c r="A39" s="1"/>
      <c r="B39" s="17" t="s">
        <v>68</v>
      </c>
      <c r="C39" s="18"/>
      <c r="D39" s="18"/>
      <c r="E39" s="18">
        <f t="shared" si="2"/>
        <v>0</v>
      </c>
      <c r="F39" s="17" t="s">
        <v>69</v>
      </c>
      <c r="G39" s="18"/>
      <c r="H39" s="18"/>
      <c r="I39" s="18">
        <f t="shared" si="3"/>
        <v>0</v>
      </c>
    </row>
    <row r="40" spans="1:9" x14ac:dyDescent="0.4">
      <c r="A40" s="1"/>
      <c r="B40" s="17" t="s">
        <v>70</v>
      </c>
      <c r="C40" s="18"/>
      <c r="D40" s="18"/>
      <c r="E40" s="18">
        <f t="shared" si="2"/>
        <v>0</v>
      </c>
      <c r="F40" s="17" t="s">
        <v>71</v>
      </c>
      <c r="G40" s="18"/>
      <c r="H40" s="18"/>
      <c r="I40" s="18">
        <f t="shared" si="3"/>
        <v>0</v>
      </c>
    </row>
    <row r="41" spans="1:9" x14ac:dyDescent="0.4">
      <c r="A41" s="1"/>
      <c r="B41" s="17" t="s">
        <v>72</v>
      </c>
      <c r="C41" s="18"/>
      <c r="D41" s="18"/>
      <c r="E41" s="18">
        <f t="shared" si="2"/>
        <v>0</v>
      </c>
      <c r="F41" s="17" t="s">
        <v>73</v>
      </c>
      <c r="G41" s="18">
        <f>+G42+G43+G44+G45+G46+G47+G48+G49</f>
        <v>0</v>
      </c>
      <c r="H41" s="18">
        <f>+H42+H43+H44+H45+H46+H47+H48+H49</f>
        <v>0</v>
      </c>
      <c r="I41" s="18">
        <f t="shared" si="3"/>
        <v>0</v>
      </c>
    </row>
    <row r="42" spans="1:9" x14ac:dyDescent="0.4">
      <c r="A42" s="1"/>
      <c r="B42" s="17" t="s">
        <v>74</v>
      </c>
      <c r="C42" s="18"/>
      <c r="D42" s="18"/>
      <c r="E42" s="18">
        <f t="shared" si="2"/>
        <v>0</v>
      </c>
      <c r="F42" s="17" t="s">
        <v>75</v>
      </c>
      <c r="G42" s="18"/>
      <c r="H42" s="18"/>
      <c r="I42" s="18">
        <f t="shared" si="3"/>
        <v>0</v>
      </c>
    </row>
    <row r="43" spans="1:9" x14ac:dyDescent="0.4">
      <c r="A43" s="1"/>
      <c r="B43" s="17" t="s">
        <v>76</v>
      </c>
      <c r="C43" s="18"/>
      <c r="D43" s="18"/>
      <c r="E43" s="18">
        <f t="shared" si="2"/>
        <v>0</v>
      </c>
      <c r="F43" s="17" t="s">
        <v>77</v>
      </c>
      <c r="G43" s="18"/>
      <c r="H43" s="18"/>
      <c r="I43" s="18">
        <f t="shared" si="3"/>
        <v>0</v>
      </c>
    </row>
    <row r="44" spans="1:9" x14ac:dyDescent="0.4">
      <c r="A44" s="1"/>
      <c r="B44" s="17" t="s">
        <v>78</v>
      </c>
      <c r="C44" s="18"/>
      <c r="D44" s="18"/>
      <c r="E44" s="18">
        <f t="shared" si="2"/>
        <v>0</v>
      </c>
      <c r="F44" s="17" t="s">
        <v>79</v>
      </c>
      <c r="G44" s="18"/>
      <c r="H44" s="18"/>
      <c r="I44" s="18">
        <f t="shared" si="3"/>
        <v>0</v>
      </c>
    </row>
    <row r="45" spans="1:9" x14ac:dyDescent="0.4">
      <c r="A45" s="1"/>
      <c r="B45" s="17" t="s">
        <v>80</v>
      </c>
      <c r="C45" s="18"/>
      <c r="D45" s="18"/>
      <c r="E45" s="18">
        <f t="shared" si="2"/>
        <v>0</v>
      </c>
      <c r="F45" s="17" t="s">
        <v>81</v>
      </c>
      <c r="G45" s="18"/>
      <c r="H45" s="18"/>
      <c r="I45" s="18">
        <f t="shared" si="3"/>
        <v>0</v>
      </c>
    </row>
    <row r="46" spans="1:9" x14ac:dyDescent="0.4">
      <c r="A46" s="1"/>
      <c r="B46" s="17" t="s">
        <v>82</v>
      </c>
      <c r="C46" s="18"/>
      <c r="D46" s="18"/>
      <c r="E46" s="18">
        <f t="shared" si="2"/>
        <v>0</v>
      </c>
      <c r="F46" s="17" t="s">
        <v>83</v>
      </c>
      <c r="G46" s="18"/>
      <c r="H46" s="18"/>
      <c r="I46" s="18">
        <f t="shared" si="3"/>
        <v>0</v>
      </c>
    </row>
    <row r="47" spans="1:9" x14ac:dyDescent="0.4">
      <c r="A47" s="1"/>
      <c r="B47" s="17" t="s">
        <v>84</v>
      </c>
      <c r="C47" s="18"/>
      <c r="D47" s="18"/>
      <c r="E47" s="18">
        <f t="shared" si="2"/>
        <v>0</v>
      </c>
      <c r="F47" s="17" t="s">
        <v>85</v>
      </c>
      <c r="G47" s="18"/>
      <c r="H47" s="18"/>
      <c r="I47" s="18">
        <f t="shared" si="3"/>
        <v>0</v>
      </c>
    </row>
    <row r="48" spans="1:9" x14ac:dyDescent="0.4">
      <c r="A48" s="1"/>
      <c r="B48" s="17" t="s">
        <v>86</v>
      </c>
      <c r="C48" s="18"/>
      <c r="D48" s="18"/>
      <c r="E48" s="18">
        <f t="shared" si="2"/>
        <v>0</v>
      </c>
      <c r="F48" s="17" t="s">
        <v>87</v>
      </c>
      <c r="G48" s="18"/>
      <c r="H48" s="18"/>
      <c r="I48" s="18">
        <f t="shared" si="3"/>
        <v>0</v>
      </c>
    </row>
    <row r="49" spans="1:9" x14ac:dyDescent="0.4">
      <c r="A49" s="1"/>
      <c r="B49" s="17" t="s">
        <v>88</v>
      </c>
      <c r="C49" s="18"/>
      <c r="D49" s="18"/>
      <c r="E49" s="18">
        <f t="shared" si="2"/>
        <v>0</v>
      </c>
      <c r="F49" s="17" t="s">
        <v>89</v>
      </c>
      <c r="G49" s="18"/>
      <c r="H49" s="18"/>
      <c r="I49" s="18">
        <f t="shared" si="3"/>
        <v>0</v>
      </c>
    </row>
    <row r="50" spans="1:9" x14ac:dyDescent="0.4">
      <c r="A50" s="1"/>
      <c r="B50" s="17" t="s">
        <v>90</v>
      </c>
      <c r="C50" s="18"/>
      <c r="D50" s="18"/>
      <c r="E50" s="18">
        <f t="shared" si="2"/>
        <v>0</v>
      </c>
      <c r="F50" s="17" t="s">
        <v>91</v>
      </c>
      <c r="G50" s="18">
        <v>-10786</v>
      </c>
      <c r="H50" s="18">
        <v>144465</v>
      </c>
      <c r="I50" s="18">
        <f t="shared" si="3"/>
        <v>-155251</v>
      </c>
    </row>
    <row r="51" spans="1:9" x14ac:dyDescent="0.4">
      <c r="A51" s="1"/>
      <c r="B51" s="17" t="s">
        <v>92</v>
      </c>
      <c r="C51" s="18"/>
      <c r="D51" s="18"/>
      <c r="E51" s="18">
        <f t="shared" si="2"/>
        <v>0</v>
      </c>
      <c r="F51" s="17" t="s">
        <v>93</v>
      </c>
      <c r="G51" s="18">
        <v>-155251</v>
      </c>
      <c r="H51" s="18">
        <v>19549</v>
      </c>
      <c r="I51" s="18">
        <f t="shared" si="3"/>
        <v>-174800</v>
      </c>
    </row>
    <row r="52" spans="1:9" x14ac:dyDescent="0.4">
      <c r="A52" s="1"/>
      <c r="B52" s="17" t="s">
        <v>94</v>
      </c>
      <c r="C52" s="18"/>
      <c r="D52" s="18"/>
      <c r="E52" s="18">
        <f t="shared" si="2"/>
        <v>0</v>
      </c>
      <c r="F52" s="17"/>
      <c r="G52" s="18"/>
      <c r="H52" s="18"/>
      <c r="I52" s="18"/>
    </row>
    <row r="53" spans="1:9" x14ac:dyDescent="0.4">
      <c r="A53" s="1"/>
      <c r="B53" s="17" t="s">
        <v>95</v>
      </c>
      <c r="C53" s="18"/>
      <c r="D53" s="18"/>
      <c r="E53" s="18">
        <f t="shared" si="2"/>
        <v>0</v>
      </c>
      <c r="F53" s="17"/>
      <c r="G53" s="18"/>
      <c r="H53" s="18"/>
      <c r="I53" s="18"/>
    </row>
    <row r="54" spans="1:9" x14ac:dyDescent="0.4">
      <c r="A54" s="1"/>
      <c r="B54" s="17" t="s">
        <v>96</v>
      </c>
      <c r="C54" s="18"/>
      <c r="D54" s="18"/>
      <c r="E54" s="18">
        <f t="shared" si="2"/>
        <v>0</v>
      </c>
      <c r="F54" s="17"/>
      <c r="G54" s="18"/>
      <c r="H54" s="18"/>
      <c r="I54" s="18"/>
    </row>
    <row r="55" spans="1:9" x14ac:dyDescent="0.4">
      <c r="A55" s="1"/>
      <c r="B55" s="17" t="s">
        <v>97</v>
      </c>
      <c r="C55" s="18"/>
      <c r="D55" s="18"/>
      <c r="E55" s="18">
        <f t="shared" si="2"/>
        <v>0</v>
      </c>
      <c r="F55" s="17"/>
      <c r="G55" s="18"/>
      <c r="H55" s="18"/>
      <c r="I55" s="18"/>
    </row>
    <row r="56" spans="1:9" x14ac:dyDescent="0.4">
      <c r="A56" s="1"/>
      <c r="B56" s="17" t="s">
        <v>98</v>
      </c>
      <c r="C56" s="18"/>
      <c r="D56" s="18"/>
      <c r="E56" s="18">
        <f t="shared" si="2"/>
        <v>0</v>
      </c>
      <c r="F56" s="17"/>
      <c r="G56" s="18"/>
      <c r="H56" s="18"/>
      <c r="I56" s="18"/>
    </row>
    <row r="57" spans="1:9" x14ac:dyDescent="0.4">
      <c r="A57" s="1"/>
      <c r="B57" s="17" t="s">
        <v>99</v>
      </c>
      <c r="C57" s="18"/>
      <c r="D57" s="18"/>
      <c r="E57" s="18">
        <f t="shared" si="2"/>
        <v>0</v>
      </c>
      <c r="F57" s="17"/>
      <c r="G57" s="18"/>
      <c r="H57" s="18"/>
      <c r="I57" s="18"/>
    </row>
    <row r="58" spans="1:9" x14ac:dyDescent="0.4">
      <c r="A58" s="1"/>
      <c r="B58" s="17" t="s">
        <v>100</v>
      </c>
      <c r="C58" s="18"/>
      <c r="D58" s="18"/>
      <c r="E58" s="18">
        <f t="shared" si="2"/>
        <v>0</v>
      </c>
      <c r="F58" s="17"/>
      <c r="G58" s="18"/>
      <c r="H58" s="18"/>
      <c r="I58" s="18"/>
    </row>
    <row r="59" spans="1:9" x14ac:dyDescent="0.4">
      <c r="A59" s="1"/>
      <c r="B59" s="17" t="s">
        <v>101</v>
      </c>
      <c r="C59" s="18"/>
      <c r="D59" s="18"/>
      <c r="E59" s="18">
        <f t="shared" si="2"/>
        <v>0</v>
      </c>
      <c r="F59" s="17"/>
      <c r="G59" s="18"/>
      <c r="H59" s="18"/>
      <c r="I59" s="18"/>
    </row>
    <row r="60" spans="1:9" x14ac:dyDescent="0.4">
      <c r="A60" s="1"/>
      <c r="B60" s="17" t="s">
        <v>102</v>
      </c>
      <c r="C60" s="18"/>
      <c r="D60" s="18"/>
      <c r="E60" s="18">
        <f t="shared" si="2"/>
        <v>0</v>
      </c>
      <c r="F60" s="17"/>
      <c r="G60" s="18"/>
      <c r="H60" s="18"/>
      <c r="I60" s="18"/>
    </row>
    <row r="61" spans="1:9" x14ac:dyDescent="0.4">
      <c r="A61" s="1"/>
      <c r="B61" s="17" t="s">
        <v>103</v>
      </c>
      <c r="C61" s="18"/>
      <c r="D61" s="18"/>
      <c r="E61" s="18">
        <f t="shared" si="2"/>
        <v>0</v>
      </c>
      <c r="F61" s="17"/>
      <c r="G61" s="18"/>
      <c r="H61" s="18"/>
      <c r="I61" s="18"/>
    </row>
    <row r="62" spans="1:9" x14ac:dyDescent="0.4">
      <c r="A62" s="1"/>
      <c r="B62" s="17" t="s">
        <v>104</v>
      </c>
      <c r="C62" s="18"/>
      <c r="D62" s="18"/>
      <c r="E62" s="18">
        <f t="shared" si="2"/>
        <v>0</v>
      </c>
      <c r="F62" s="19"/>
      <c r="G62" s="20"/>
      <c r="H62" s="20"/>
      <c r="I62" s="20"/>
    </row>
    <row r="63" spans="1:9" x14ac:dyDescent="0.4">
      <c r="A63" s="1"/>
      <c r="B63" s="19" t="s">
        <v>105</v>
      </c>
      <c r="C63" s="20"/>
      <c r="D63" s="20"/>
      <c r="E63" s="20">
        <f t="shared" si="2"/>
        <v>0</v>
      </c>
      <c r="F63" s="13" t="s">
        <v>106</v>
      </c>
      <c r="G63" s="14">
        <f>+G36 +G40 +G41 +G50</f>
        <v>-10786</v>
      </c>
      <c r="H63" s="14">
        <f>+H36 +H40 +H41 +H50</f>
        <v>144465</v>
      </c>
      <c r="I63" s="14">
        <f t="shared" ref="I63:I64" si="4">G63-H63</f>
        <v>-155251</v>
      </c>
    </row>
    <row r="64" spans="1:9" x14ac:dyDescent="0.4">
      <c r="A64" s="1"/>
      <c r="B64" s="13" t="s">
        <v>107</v>
      </c>
      <c r="C64" s="14">
        <f>+C7 +C22</f>
        <v>427614</v>
      </c>
      <c r="D64" s="14">
        <f>+D7 +D22</f>
        <v>341294</v>
      </c>
      <c r="E64" s="14">
        <f t="shared" si="2"/>
        <v>86320</v>
      </c>
      <c r="F64" s="24" t="s">
        <v>108</v>
      </c>
      <c r="G64" s="25">
        <f>+G34 +G63</f>
        <v>427614</v>
      </c>
      <c r="H64" s="25">
        <f>+H34 +H63</f>
        <v>341294</v>
      </c>
      <c r="I64" s="25">
        <f t="shared" si="4"/>
        <v>86320</v>
      </c>
    </row>
  </sheetData>
  <mergeCells count="5">
    <mergeCell ref="B2:I2"/>
    <mergeCell ref="B3:I3"/>
    <mergeCell ref="B5:E5"/>
    <mergeCell ref="F5:I5"/>
    <mergeCell ref="F35:I35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高齢者総合ケアセンター　蓬莱</vt:lpstr>
      <vt:lpstr>高齢者総合ケアセンター　ケアプラザ美馬</vt:lpstr>
      <vt:lpstr>ケアハウス　シャングリラ蓬寿</vt:lpstr>
      <vt:lpstr>高齢者ケアセンター　ケアプラザ相模原</vt:lpstr>
      <vt:lpstr>ケアプラザたま</vt:lpstr>
      <vt:lpstr>ケアプラザたま　アネックス</vt:lpstr>
      <vt:lpstr>ケアハウス　シャングリラとも</vt:lpstr>
      <vt:lpstr>市場高齢者協同生活施設</vt:lpstr>
      <vt:lpstr>'ケアハウス　シャングリラとも'!Print_Titles</vt:lpstr>
      <vt:lpstr>'ケアハウス　シャングリラ蓬寿'!Print_Titles</vt:lpstr>
      <vt:lpstr>ケアプラザたま!Print_Titles</vt:lpstr>
      <vt:lpstr>'ケアプラザたま　アネックス'!Print_Titles</vt:lpstr>
      <vt:lpstr>'高齢者ケアセンター　ケアプラザ相模原'!Print_Titles</vt:lpstr>
      <vt:lpstr>'高齢者総合ケアセンター　ケアプラザ美馬'!Print_Titles</vt:lpstr>
      <vt:lpstr>'高齢者総合ケアセンター　蓬莱'!Print_Titles</vt:lpstr>
      <vt:lpstr>市場高齢者協同生活施設!Print_Titles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阿波 会計01</dc:creator>
  <cp:lastModifiedBy>阿波 会計01</cp:lastModifiedBy>
  <dcterms:created xsi:type="dcterms:W3CDTF">2024-06-19T06:09:03Z</dcterms:created>
  <dcterms:modified xsi:type="dcterms:W3CDTF">2024-06-19T06:09:08Z</dcterms:modified>
</cp:coreProperties>
</file>