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84D4A44F-436A-433D-A241-24BC184DE6E3}" xr6:coauthVersionLast="47" xr6:coauthVersionMax="47" xr10:uidLastSave="{00000000-0000-0000-0000-000000000000}"/>
  <bookViews>
    <workbookView xWindow="-120" yWindow="-120" windowWidth="29040" windowHeight="15840" activeTab="1" xr2:uid="{1DAE4E10-886A-497E-903F-7AF1E82E4800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9" i="2" l="1"/>
  <c r="F109" i="2" s="1"/>
  <c r="D108" i="2"/>
  <c r="F108" i="2" s="1"/>
  <c r="F107" i="2"/>
  <c r="D107" i="2"/>
  <c r="D106" i="2"/>
  <c r="F106" i="2" s="1"/>
  <c r="D105" i="2"/>
  <c r="F105" i="2" s="1"/>
  <c r="F104" i="2"/>
  <c r="D104" i="2"/>
  <c r="D103" i="2"/>
  <c r="F103" i="2" s="1"/>
  <c r="D102" i="2"/>
  <c r="F102" i="2" s="1"/>
  <c r="F101" i="2"/>
  <c r="D101" i="2"/>
  <c r="D100" i="2"/>
  <c r="F100" i="2" s="1"/>
  <c r="E99" i="2"/>
  <c r="D99" i="2"/>
  <c r="F99" i="2" s="1"/>
  <c r="C99" i="2"/>
  <c r="D98" i="2"/>
  <c r="F98" i="2" s="1"/>
  <c r="D97" i="2"/>
  <c r="F97" i="2" s="1"/>
  <c r="F96" i="2"/>
  <c r="D96" i="2"/>
  <c r="D95" i="2"/>
  <c r="F95" i="2" s="1"/>
  <c r="E94" i="2"/>
  <c r="E110" i="2" s="1"/>
  <c r="D94" i="2"/>
  <c r="F94" i="2" s="1"/>
  <c r="C94" i="2"/>
  <c r="C110" i="2" s="1"/>
  <c r="D110" i="2" s="1"/>
  <c r="E92" i="2"/>
  <c r="F91" i="2"/>
  <c r="D91" i="2"/>
  <c r="D90" i="2"/>
  <c r="F90" i="2" s="1"/>
  <c r="D89" i="2"/>
  <c r="F89" i="2" s="1"/>
  <c r="F88" i="2"/>
  <c r="D88" i="2"/>
  <c r="D87" i="2"/>
  <c r="F87" i="2" s="1"/>
  <c r="D86" i="2"/>
  <c r="F86" i="2" s="1"/>
  <c r="F85" i="2"/>
  <c r="D85" i="2"/>
  <c r="D84" i="2"/>
  <c r="F84" i="2" s="1"/>
  <c r="D83" i="2"/>
  <c r="F83" i="2" s="1"/>
  <c r="F82" i="2"/>
  <c r="D82" i="2"/>
  <c r="D81" i="2"/>
  <c r="F81" i="2" s="1"/>
  <c r="E80" i="2"/>
  <c r="D80" i="2"/>
  <c r="F80" i="2" s="1"/>
  <c r="C80" i="2"/>
  <c r="D79" i="2"/>
  <c r="F79" i="2" s="1"/>
  <c r="D78" i="2"/>
  <c r="F78" i="2" s="1"/>
  <c r="F77" i="2"/>
  <c r="D77" i="2"/>
  <c r="D76" i="2"/>
  <c r="F76" i="2" s="1"/>
  <c r="D75" i="2"/>
  <c r="F75" i="2" s="1"/>
  <c r="F74" i="2"/>
  <c r="D74" i="2"/>
  <c r="D73" i="2"/>
  <c r="F73" i="2" s="1"/>
  <c r="D72" i="2"/>
  <c r="F72" i="2" s="1"/>
  <c r="F71" i="2"/>
  <c r="D71" i="2"/>
  <c r="D70" i="2"/>
  <c r="F70" i="2" s="1"/>
  <c r="D69" i="2"/>
  <c r="F69" i="2" s="1"/>
  <c r="F68" i="2"/>
  <c r="D68" i="2"/>
  <c r="D67" i="2"/>
  <c r="F67" i="2" s="1"/>
  <c r="D66" i="2"/>
  <c r="F66" i="2" s="1"/>
  <c r="E65" i="2"/>
  <c r="C65" i="2"/>
  <c r="D65" i="2" s="1"/>
  <c r="F65" i="2" s="1"/>
  <c r="D62" i="2"/>
  <c r="F62" i="2" s="1"/>
  <c r="D61" i="2"/>
  <c r="F61" i="2" s="1"/>
  <c r="F60" i="2"/>
  <c r="D60" i="2"/>
  <c r="D59" i="2"/>
  <c r="F59" i="2" s="1"/>
  <c r="D58" i="2"/>
  <c r="F58" i="2" s="1"/>
  <c r="F57" i="2"/>
  <c r="D57" i="2"/>
  <c r="D56" i="2"/>
  <c r="F56" i="2" s="1"/>
  <c r="D55" i="2"/>
  <c r="F55" i="2" s="1"/>
  <c r="F54" i="2"/>
  <c r="D54" i="2"/>
  <c r="D53" i="2"/>
  <c r="F53" i="2" s="1"/>
  <c r="D52" i="2"/>
  <c r="F52" i="2" s="1"/>
  <c r="F51" i="2"/>
  <c r="D51" i="2"/>
  <c r="D50" i="2"/>
  <c r="F50" i="2" s="1"/>
  <c r="D49" i="2"/>
  <c r="F49" i="2" s="1"/>
  <c r="F48" i="2"/>
  <c r="D48" i="2"/>
  <c r="D47" i="2"/>
  <c r="F47" i="2" s="1"/>
  <c r="D46" i="2"/>
  <c r="F46" i="2" s="1"/>
  <c r="F45" i="2"/>
  <c r="D45" i="2"/>
  <c r="D44" i="2"/>
  <c r="F44" i="2" s="1"/>
  <c r="D43" i="2"/>
  <c r="F43" i="2" s="1"/>
  <c r="F42" i="2"/>
  <c r="D42" i="2"/>
  <c r="D41" i="2"/>
  <c r="F41" i="2" s="1"/>
  <c r="D40" i="2"/>
  <c r="F40" i="2" s="1"/>
  <c r="F39" i="2"/>
  <c r="D39" i="2"/>
  <c r="D38" i="2"/>
  <c r="F38" i="2" s="1"/>
  <c r="D37" i="2"/>
  <c r="F37" i="2" s="1"/>
  <c r="F36" i="2"/>
  <c r="D36" i="2"/>
  <c r="D35" i="2"/>
  <c r="F35" i="2" s="1"/>
  <c r="D34" i="2"/>
  <c r="F34" i="2" s="1"/>
  <c r="F33" i="2"/>
  <c r="D33" i="2"/>
  <c r="D32" i="2"/>
  <c r="F32" i="2" s="1"/>
  <c r="D31" i="2"/>
  <c r="F31" i="2" s="1"/>
  <c r="F30" i="2"/>
  <c r="D30" i="2"/>
  <c r="D29" i="2"/>
  <c r="F29" i="2" s="1"/>
  <c r="E28" i="2"/>
  <c r="D28" i="2"/>
  <c r="F28" i="2" s="1"/>
  <c r="C28" i="2"/>
  <c r="D27" i="2"/>
  <c r="F27" i="2" s="1"/>
  <c r="D26" i="2"/>
  <c r="F26" i="2" s="1"/>
  <c r="F25" i="2"/>
  <c r="D25" i="2"/>
  <c r="D24" i="2"/>
  <c r="F24" i="2" s="1"/>
  <c r="D23" i="2"/>
  <c r="F23" i="2" s="1"/>
  <c r="E22" i="2"/>
  <c r="C22" i="2"/>
  <c r="E21" i="2"/>
  <c r="E63" i="2" s="1"/>
  <c r="D20" i="2"/>
  <c r="F20" i="2" s="1"/>
  <c r="D19" i="2"/>
  <c r="F19" i="2" s="1"/>
  <c r="F18" i="2"/>
  <c r="D18" i="2"/>
  <c r="D17" i="2"/>
  <c r="F17" i="2" s="1"/>
  <c r="D16" i="2"/>
  <c r="F16" i="2" s="1"/>
  <c r="F15" i="2"/>
  <c r="D15" i="2"/>
  <c r="D14" i="2"/>
  <c r="F14" i="2" s="1"/>
  <c r="D13" i="2"/>
  <c r="F13" i="2" s="1"/>
  <c r="F12" i="2"/>
  <c r="D12" i="2"/>
  <c r="F11" i="2"/>
  <c r="D11" i="2"/>
  <c r="D10" i="2"/>
  <c r="F10" i="2" s="1"/>
  <c r="E9" i="2"/>
  <c r="C9" i="2"/>
  <c r="D9" i="2" s="1"/>
  <c r="F9" i="2" s="1"/>
  <c r="K110" i="1"/>
  <c r="J109" i="1"/>
  <c r="L109" i="1" s="1"/>
  <c r="L108" i="1"/>
  <c r="J108" i="1"/>
  <c r="J107" i="1"/>
  <c r="L107" i="1" s="1"/>
  <c r="J106" i="1"/>
  <c r="L106" i="1" s="1"/>
  <c r="J105" i="1"/>
  <c r="L105" i="1" s="1"/>
  <c r="J104" i="1"/>
  <c r="L104" i="1" s="1"/>
  <c r="J103" i="1"/>
  <c r="L103" i="1" s="1"/>
  <c r="J102" i="1"/>
  <c r="L102" i="1" s="1"/>
  <c r="J101" i="1"/>
  <c r="L101" i="1" s="1"/>
  <c r="J100" i="1"/>
  <c r="L100" i="1" s="1"/>
  <c r="K99" i="1"/>
  <c r="I99" i="1"/>
  <c r="H99" i="1"/>
  <c r="G99" i="1"/>
  <c r="F99" i="1"/>
  <c r="F110" i="1" s="1"/>
  <c r="E99" i="1"/>
  <c r="E110" i="1" s="1"/>
  <c r="D99" i="1"/>
  <c r="C99" i="1"/>
  <c r="J98" i="1"/>
  <c r="L98" i="1" s="1"/>
  <c r="J97" i="1"/>
  <c r="L97" i="1" s="1"/>
  <c r="J96" i="1"/>
  <c r="L96" i="1" s="1"/>
  <c r="J95" i="1"/>
  <c r="L95" i="1" s="1"/>
  <c r="K94" i="1"/>
  <c r="I94" i="1"/>
  <c r="I110" i="1" s="1"/>
  <c r="H94" i="1"/>
  <c r="H110" i="1" s="1"/>
  <c r="G94" i="1"/>
  <c r="G110" i="1" s="1"/>
  <c r="F94" i="1"/>
  <c r="E94" i="1"/>
  <c r="D94" i="1"/>
  <c r="D110" i="1" s="1"/>
  <c r="C94" i="1"/>
  <c r="J94" i="1" s="1"/>
  <c r="L94" i="1" s="1"/>
  <c r="I92" i="1"/>
  <c r="D92" i="1"/>
  <c r="J91" i="1"/>
  <c r="L91" i="1" s="1"/>
  <c r="J90" i="1"/>
  <c r="L90" i="1" s="1"/>
  <c r="L89" i="1"/>
  <c r="J89" i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K80" i="1"/>
  <c r="I80" i="1"/>
  <c r="H80" i="1"/>
  <c r="G80" i="1"/>
  <c r="F80" i="1"/>
  <c r="F92" i="1" s="1"/>
  <c r="E80" i="1"/>
  <c r="D80" i="1"/>
  <c r="C80" i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L72" i="1"/>
  <c r="J72" i="1"/>
  <c r="J71" i="1"/>
  <c r="L71" i="1" s="1"/>
  <c r="J70" i="1"/>
  <c r="L70" i="1" s="1"/>
  <c r="J69" i="1"/>
  <c r="L69" i="1" s="1"/>
  <c r="J68" i="1"/>
  <c r="L68" i="1" s="1"/>
  <c r="J67" i="1"/>
  <c r="L67" i="1" s="1"/>
  <c r="J66" i="1"/>
  <c r="L66" i="1" s="1"/>
  <c r="K65" i="1"/>
  <c r="K92" i="1" s="1"/>
  <c r="K111" i="1" s="1"/>
  <c r="I65" i="1"/>
  <c r="H65" i="1"/>
  <c r="H92" i="1" s="1"/>
  <c r="H111" i="1" s="1"/>
  <c r="G65" i="1"/>
  <c r="G92" i="1" s="1"/>
  <c r="G111" i="1" s="1"/>
  <c r="F65" i="1"/>
  <c r="E65" i="1"/>
  <c r="D65" i="1"/>
  <c r="C65" i="1"/>
  <c r="C92" i="1" s="1"/>
  <c r="E63" i="1"/>
  <c r="J62" i="1"/>
  <c r="L62" i="1" s="1"/>
  <c r="J61" i="1"/>
  <c r="L61" i="1" s="1"/>
  <c r="J60" i="1"/>
  <c r="L60" i="1" s="1"/>
  <c r="J59" i="1"/>
  <c r="L59" i="1" s="1"/>
  <c r="L58" i="1"/>
  <c r="J58" i="1"/>
  <c r="J57" i="1"/>
  <c r="L57" i="1" s="1"/>
  <c r="J56" i="1"/>
  <c r="L56" i="1" s="1"/>
  <c r="J55" i="1"/>
  <c r="L55" i="1" s="1"/>
  <c r="J54" i="1"/>
  <c r="L54" i="1" s="1"/>
  <c r="J53" i="1"/>
  <c r="L53" i="1" s="1"/>
  <c r="J52" i="1"/>
  <c r="L52" i="1" s="1"/>
  <c r="J51" i="1"/>
  <c r="L51" i="1" s="1"/>
  <c r="J50" i="1"/>
  <c r="L50" i="1" s="1"/>
  <c r="L49" i="1"/>
  <c r="J49" i="1"/>
  <c r="J48" i="1"/>
  <c r="L48" i="1" s="1"/>
  <c r="J47" i="1"/>
  <c r="L47" i="1" s="1"/>
  <c r="J46" i="1"/>
  <c r="L46" i="1" s="1"/>
  <c r="J45" i="1"/>
  <c r="L45" i="1" s="1"/>
  <c r="J44" i="1"/>
  <c r="L44" i="1" s="1"/>
  <c r="J43" i="1"/>
  <c r="L43" i="1" s="1"/>
  <c r="J42" i="1"/>
  <c r="L42" i="1" s="1"/>
  <c r="J41" i="1"/>
  <c r="L41" i="1" s="1"/>
  <c r="L40" i="1"/>
  <c r="J40" i="1"/>
  <c r="J39" i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L32" i="1"/>
  <c r="J32" i="1"/>
  <c r="J31" i="1"/>
  <c r="L31" i="1" s="1"/>
  <c r="J30" i="1"/>
  <c r="L30" i="1" s="1"/>
  <c r="J29" i="1"/>
  <c r="L29" i="1" s="1"/>
  <c r="K28" i="1"/>
  <c r="I28" i="1"/>
  <c r="H28" i="1"/>
  <c r="G28" i="1"/>
  <c r="F28" i="1"/>
  <c r="F21" i="1" s="1"/>
  <c r="F63" i="1" s="1"/>
  <c r="E28" i="1"/>
  <c r="D28" i="1"/>
  <c r="C28" i="1"/>
  <c r="J27" i="1"/>
  <c r="L27" i="1" s="1"/>
  <c r="L26" i="1"/>
  <c r="J26" i="1"/>
  <c r="J25" i="1"/>
  <c r="L25" i="1" s="1"/>
  <c r="J24" i="1"/>
  <c r="L24" i="1" s="1"/>
  <c r="J23" i="1"/>
  <c r="L23" i="1" s="1"/>
  <c r="K22" i="1"/>
  <c r="I22" i="1"/>
  <c r="H22" i="1"/>
  <c r="H21" i="1" s="1"/>
  <c r="G22" i="1"/>
  <c r="G21" i="1" s="1"/>
  <c r="F22" i="1"/>
  <c r="E22" i="1"/>
  <c r="D22" i="1"/>
  <c r="D21" i="1" s="1"/>
  <c r="C22" i="1"/>
  <c r="J22" i="1" s="1"/>
  <c r="L22" i="1" s="1"/>
  <c r="K21" i="1"/>
  <c r="I21" i="1"/>
  <c r="E21" i="1"/>
  <c r="C21" i="1"/>
  <c r="C63" i="1" s="1"/>
  <c r="L20" i="1"/>
  <c r="J20" i="1"/>
  <c r="J19" i="1"/>
  <c r="L19" i="1" s="1"/>
  <c r="J18" i="1"/>
  <c r="L18" i="1" s="1"/>
  <c r="J17" i="1"/>
  <c r="L17" i="1" s="1"/>
  <c r="J16" i="1"/>
  <c r="L16" i="1" s="1"/>
  <c r="J15" i="1"/>
  <c r="L15" i="1" s="1"/>
  <c r="J14" i="1"/>
  <c r="L14" i="1" s="1"/>
  <c r="L13" i="1"/>
  <c r="J13" i="1"/>
  <c r="J12" i="1"/>
  <c r="L12" i="1" s="1"/>
  <c r="J11" i="1"/>
  <c r="L11" i="1" s="1"/>
  <c r="J10" i="1"/>
  <c r="L10" i="1" s="1"/>
  <c r="K9" i="1"/>
  <c r="K63" i="1" s="1"/>
  <c r="I9" i="1"/>
  <c r="I63" i="1" s="1"/>
  <c r="H9" i="1"/>
  <c r="G9" i="1"/>
  <c r="G63" i="1" s="1"/>
  <c r="F9" i="1"/>
  <c r="E9" i="1"/>
  <c r="D9" i="1"/>
  <c r="D63" i="1" s="1"/>
  <c r="C9" i="1"/>
  <c r="J9" i="1" s="1"/>
  <c r="L9" i="1" s="1"/>
  <c r="C111" i="1" l="1"/>
  <c r="J63" i="1"/>
  <c r="L63" i="1" s="1"/>
  <c r="D111" i="1"/>
  <c r="F110" i="2"/>
  <c r="I111" i="1"/>
  <c r="C21" i="2"/>
  <c r="D21" i="2" s="1"/>
  <c r="F21" i="2" s="1"/>
  <c r="D22" i="2"/>
  <c r="F22" i="2" s="1"/>
  <c r="J65" i="1"/>
  <c r="L65" i="1" s="1"/>
  <c r="F111" i="1"/>
  <c r="J21" i="1"/>
  <c r="L21" i="1" s="1"/>
  <c r="C110" i="1"/>
  <c r="J110" i="1" s="1"/>
  <c r="L110" i="1" s="1"/>
  <c r="H63" i="1"/>
  <c r="J28" i="1"/>
  <c r="L28" i="1" s="1"/>
  <c r="E92" i="1"/>
  <c r="E111" i="1" s="1"/>
  <c r="J80" i="1"/>
  <c r="L80" i="1" s="1"/>
  <c r="J99" i="1"/>
  <c r="L99" i="1" s="1"/>
  <c r="E111" i="2"/>
  <c r="C92" i="2"/>
  <c r="C111" i="2" l="1"/>
  <c r="D111" i="2" s="1"/>
  <c r="F111" i="2" s="1"/>
  <c r="D92" i="2"/>
  <c r="F92" i="2" s="1"/>
  <c r="J92" i="1"/>
  <c r="L92" i="1" s="1"/>
  <c r="J111" i="1"/>
  <c r="L111" i="1" s="1"/>
  <c r="C63" i="2"/>
  <c r="D63" i="2" s="1"/>
  <c r="F63" i="2" s="1"/>
</calcChain>
</file>

<file path=xl/sharedStrings.xml><?xml version="1.0" encoding="utf-8"?>
<sst xmlns="http://schemas.openxmlformats.org/spreadsheetml/2006/main" count="232" uniqueCount="119">
  <si>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</si>
  <si>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</si>
  <si>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令和6年3月31日現在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</si>
  <si>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</si>
  <si>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</si>
  <si>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高齢者総合ケアセンター　蓬莱</t>
    <phoneticPr fontId="2"/>
  </si>
  <si>
    <t>高齢者総合ケアセンター　ケアプラザ美馬</t>
    <phoneticPr fontId="2"/>
  </si>
  <si>
    <t>ケアハウス　シャングリラ蓬寿</t>
    <phoneticPr fontId="2"/>
  </si>
  <si>
    <t>高齢者ケアセンター　ケアプラザ相模原</t>
    <phoneticPr fontId="2"/>
  </si>
  <si>
    <t>ケアプラザたま</t>
    <phoneticPr fontId="2"/>
  </si>
  <si>
    <t>ケアプラザたま　アネックス</t>
    <phoneticPr fontId="2"/>
  </si>
  <si>
    <t>ケアハウス　シャングリラとも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</si>
  <si>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</si>
  <si>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</si>
  <si>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</si>
  <si>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</si>
  <si>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</si>
  <si>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</si>
  <si>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</si>
  <si>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未収金</t>
  </si>
  <si>
    <t>　未収補助金</t>
  </si>
  <si>
    <t>　立替金</t>
  </si>
  <si>
    <t>　前払金</t>
  </si>
  <si>
    <t>　前払費用</t>
  </si>
  <si>
    <t>　短期貸付金</t>
  </si>
  <si>
    <t>　事業区分間貸付金</t>
  </si>
  <si>
    <t>　拠点区分間貸付金</t>
  </si>
  <si>
    <t>　仮払金</t>
  </si>
  <si>
    <t>固定資産</t>
  </si>
  <si>
    <t>基本財産</t>
  </si>
  <si>
    <t>　土地</t>
  </si>
  <si>
    <t>　建物</t>
  </si>
  <si>
    <t>　定期預金</t>
  </si>
  <si>
    <t>　建物減価償却累計額</t>
  </si>
  <si>
    <t>　減価償却累計額</t>
  </si>
  <si>
    <t>その他の固定資産</t>
  </si>
  <si>
    <t>　構築物</t>
  </si>
  <si>
    <t>　構築物減価償却累計額</t>
  </si>
  <si>
    <t>　機械及び装置</t>
  </si>
  <si>
    <t>　機械及び装置減価償却累計額</t>
  </si>
  <si>
    <t>　車輌運搬具</t>
  </si>
  <si>
    <t>　車輌運搬具減価償却累計額</t>
  </si>
  <si>
    <t>　器具及び備品</t>
  </si>
  <si>
    <t>　器具及び備品減価償却累計額</t>
  </si>
  <si>
    <t>　有形リース資産</t>
  </si>
  <si>
    <t>　有形リース資産減価償却累計額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</si>
  <si>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</si>
  <si>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</si>
  <si>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</si>
  <si>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</si>
  <si>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</si>
  <si>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拠点区分間長期貸付金</t>
  </si>
  <si>
    <t>　退職給付引当資産</t>
  </si>
  <si>
    <t>　退職共済預け金</t>
  </si>
  <si>
    <t>　長期預り金積立資産</t>
  </si>
  <si>
    <t>　修繕積立資産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</si>
  <si>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</si>
  <si>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</si>
  <si>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</si>
  <si>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</si>
  <si>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</si>
  <si>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</si>
  <si>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</si>
  <si>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</si>
  <si>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</si>
  <si>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</si>
  <si>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</si>
  <si>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</si>
  <si>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資産の部合計</t>
  </si>
  <si>
    <t>負債の部</t>
  </si>
  <si>
    <t>流動負債</t>
  </si>
  <si>
    <t>　事業未払金</t>
  </si>
  <si>
    <t>　その他の未払金</t>
  </si>
  <si>
    <t>　社会福祉連携推進業務短期運営資金借入金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</si>
  <si>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</si>
  <si>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</si>
  <si>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</si>
  <si>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</si>
  <si>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</si>
  <si>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預り金</t>
  </si>
  <si>
    <t>　職員預り金</t>
  </si>
  <si>
    <t>　事業区分間借入金</t>
  </si>
  <si>
    <t>　拠点区分間借入金</t>
  </si>
  <si>
    <t>　仮受金</t>
  </si>
  <si>
    <t>　賞与引当金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</si>
  <si>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</si>
  <si>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</si>
  <si>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</si>
  <si>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</si>
  <si>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</si>
  <si>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</si>
  <si>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事業区分間長期借入金</t>
  </si>
  <si>
    <t>　拠点区分間長期借入金</t>
  </si>
  <si>
    <t>　退職給付引当金</t>
  </si>
  <si>
    <t>　役員退職慰労引当金</t>
  </si>
  <si>
    <t>　長期未払金</t>
  </si>
  <si>
    <t>　長期預り金</t>
  </si>
  <si>
    <t>負債の部合計</t>
  </si>
  <si>
    <t>純資産の部</t>
  </si>
  <si>
    <t>基本金</t>
  </si>
  <si>
    <t>　第１号基本金</t>
  </si>
  <si>
    <t>　第２号基本金</t>
  </si>
  <si>
    <t>　第３号基本金</t>
  </si>
  <si>
    <t>国庫補助金等特別積立金</t>
  </si>
  <si>
    <t>その他の積立金</t>
  </si>
  <si>
    <t>　人件費積立金</t>
  </si>
  <si>
    <t>　人件費積立金（措置）</t>
  </si>
  <si>
    <t>　修繕積立金</t>
  </si>
  <si>
    <t>　施設建設資金積立金</t>
  </si>
  <si>
    <t>　奨学金制度積立金</t>
  </si>
  <si>
    <t>　備品等購入積立金</t>
  </si>
  <si>
    <t>　役員退職慰労積立金</t>
  </si>
  <si>
    <t>　その他の積立金</t>
  </si>
  <si>
    <t>次期繰越活動増減差額</t>
  </si>
  <si>
    <t>（うち当期活動増減差額）</t>
  </si>
  <si>
    <t>純資産の部合計</t>
  </si>
  <si>
    <t>負債及び純資産の部合計</t>
  </si>
  <si>
    <t>公益事業区分  貸借対照表内訳表</t>
    <phoneticPr fontId="2"/>
  </si>
  <si>
    <t>市場高齢者協同生活施設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</si>
</sst>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A0DEB185-01DE-45D5-9904-1D0CFE755316}"/>
    <cellStyle name="標準 3" xfId="1" xr:uid="{2A0B608F-C8AC-4ACE-9685-0A6FED0372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C9281-D71B-4DDE-847E-7D43678FA17F}">
  <sheetPr>
    <pageSetUpPr fitToPage="1"/>
  </sheetPr>
  <dimension ref="B1:L111"/>
  <sheetViews>
    <sheetView showGridLines="0" workbookViewId="0"/>
  </sheetViews>
  <sheetFormatPr defaultRowHeight="18.75" x14ac:dyDescent="0.4"/>
  <cols>
    <col min="1" max="1" width="2.875" customWidth="1"/>
    <col min="2" max="2" width="49.5" customWidth="1"/>
    <col min="3" max="12" width="20.75" customWidth="1"/>
  </cols>
  <sheetData>
    <row r="1" spans="2:12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21" x14ac:dyDescent="0.4">
      <c r="B2" s="2"/>
      <c r="C2" s="2"/>
      <c r="D2" s="2"/>
      <c r="E2" s="2"/>
      <c r="F2" s="2"/>
      <c r="G2" s="2"/>
      <c r="H2" s="2"/>
      <c r="I2" s="2"/>
      <c r="J2" s="1"/>
      <c r="K2" s="3"/>
      <c r="L2" s="3" t="s">
        <v>0</v>
      </c>
    </row>
    <row r="3" spans="2:12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x14ac:dyDescent="0.4">
      <c r="B4" s="5"/>
      <c r="C4" s="5"/>
      <c r="D4" s="5"/>
      <c r="E4" s="5"/>
      <c r="F4" s="5"/>
      <c r="G4" s="5"/>
      <c r="H4" s="5"/>
      <c r="I4" s="5"/>
      <c r="J4" s="5"/>
      <c r="K4" s="1"/>
      <c r="L4" s="1"/>
    </row>
    <row r="5" spans="2:12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x14ac:dyDescent="0.4">
      <c r="B6" s="7"/>
      <c r="C6" s="7"/>
      <c r="D6" s="7"/>
      <c r="E6" s="7"/>
      <c r="F6" s="7"/>
      <c r="G6" s="7"/>
      <c r="H6" s="7"/>
      <c r="I6" s="7"/>
      <c r="J6" s="1"/>
      <c r="K6" s="1"/>
      <c r="L6" s="7" t="s">
        <v>3</v>
      </c>
    </row>
    <row r="7" spans="2:12" ht="57" x14ac:dyDescent="0.4">
      <c r="B7" s="8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  <c r="J7" s="8" t="s">
        <v>12</v>
      </c>
      <c r="K7" s="8" t="s">
        <v>13</v>
      </c>
      <c r="L7" s="8" t="s">
        <v>14</v>
      </c>
    </row>
    <row r="8" spans="2:12" x14ac:dyDescent="0.4">
      <c r="B8" s="10" t="s">
        <v>15</v>
      </c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2:12" x14ac:dyDescent="0.4">
      <c r="B9" s="12" t="s">
        <v>16</v>
      </c>
      <c r="C9" s="13">
        <f t="shared" ref="C9:I9" si="0">+C10+C11+C12+C13+C14+C15+C16+C17+C18+C19+C20</f>
        <v>370377716</v>
      </c>
      <c r="D9" s="13">
        <f t="shared" si="0"/>
        <v>331440789</v>
      </c>
      <c r="E9" s="13">
        <f t="shared" si="0"/>
        <v>17586402</v>
      </c>
      <c r="F9" s="13">
        <f t="shared" si="0"/>
        <v>389774928</v>
      </c>
      <c r="G9" s="13">
        <f t="shared" si="0"/>
        <v>204710658</v>
      </c>
      <c r="H9" s="13">
        <f t="shared" si="0"/>
        <v>182779895</v>
      </c>
      <c r="I9" s="13">
        <f t="shared" si="0"/>
        <v>74411146</v>
      </c>
      <c r="J9" s="13">
        <f t="shared" ref="J9:J72" si="1">+C9+D9+E9+F9+G9+H9+I9</f>
        <v>1571081534</v>
      </c>
      <c r="K9" s="13">
        <f>+K10+K11+K12+K13+K14+K15+K16+K17+K18+K19+K20</f>
        <v>151670196</v>
      </c>
      <c r="L9" s="13">
        <f t="shared" ref="L9:L72" si="2">J9-ABS(K9)</f>
        <v>1419411338</v>
      </c>
    </row>
    <row r="10" spans="2:12" x14ac:dyDescent="0.4">
      <c r="B10" s="14" t="s">
        <v>17</v>
      </c>
      <c r="C10" s="15">
        <v>299953421</v>
      </c>
      <c r="D10" s="15">
        <v>276605072</v>
      </c>
      <c r="E10" s="15">
        <v>16974494</v>
      </c>
      <c r="F10" s="15">
        <v>234527759</v>
      </c>
      <c r="G10" s="15">
        <v>96968204</v>
      </c>
      <c r="H10" s="15">
        <v>47443742</v>
      </c>
      <c r="I10" s="15">
        <v>35477956</v>
      </c>
      <c r="J10" s="15">
        <f t="shared" si="1"/>
        <v>1007950648</v>
      </c>
      <c r="K10" s="15"/>
      <c r="L10" s="15">
        <f t="shared" si="2"/>
        <v>1007950648</v>
      </c>
    </row>
    <row r="11" spans="2:12" x14ac:dyDescent="0.4">
      <c r="B11" s="16" t="s">
        <v>18</v>
      </c>
      <c r="C11" s="17">
        <v>55270521</v>
      </c>
      <c r="D11" s="17">
        <v>52014738</v>
      </c>
      <c r="E11" s="17">
        <v>553986</v>
      </c>
      <c r="F11" s="17">
        <v>108201586</v>
      </c>
      <c r="G11" s="17">
        <v>84052794</v>
      </c>
      <c r="H11" s="17">
        <v>25925896</v>
      </c>
      <c r="I11" s="17">
        <v>31462528</v>
      </c>
      <c r="J11" s="17">
        <f t="shared" si="1"/>
        <v>357482049</v>
      </c>
      <c r="K11" s="17">
        <v>330000</v>
      </c>
      <c r="L11" s="17">
        <f t="shared" si="2"/>
        <v>357152049</v>
      </c>
    </row>
    <row r="12" spans="2:12" x14ac:dyDescent="0.4">
      <c r="B12" s="16" t="s">
        <v>19</v>
      </c>
      <c r="C12" s="17">
        <v>182068</v>
      </c>
      <c r="D12" s="17">
        <v>304767</v>
      </c>
      <c r="E12" s="17"/>
      <c r="F12" s="17"/>
      <c r="G12" s="17"/>
      <c r="H12" s="17"/>
      <c r="I12" s="17"/>
      <c r="J12" s="17">
        <f t="shared" si="1"/>
        <v>486835</v>
      </c>
      <c r="K12" s="17"/>
      <c r="L12" s="17">
        <f t="shared" si="2"/>
        <v>486835</v>
      </c>
    </row>
    <row r="13" spans="2:12" x14ac:dyDescent="0.4">
      <c r="B13" s="16" t="s">
        <v>20</v>
      </c>
      <c r="C13" s="17">
        <v>884000</v>
      </c>
      <c r="D13" s="17">
        <v>107000</v>
      </c>
      <c r="E13" s="17"/>
      <c r="F13" s="17">
        <v>44940000</v>
      </c>
      <c r="G13" s="17">
        <v>858000</v>
      </c>
      <c r="H13" s="17">
        <v>412000</v>
      </c>
      <c r="I13" s="17">
        <v>275000</v>
      </c>
      <c r="J13" s="17">
        <f t="shared" si="1"/>
        <v>47476000</v>
      </c>
      <c r="K13" s="17"/>
      <c r="L13" s="17">
        <f t="shared" si="2"/>
        <v>47476000</v>
      </c>
    </row>
    <row r="14" spans="2:12" x14ac:dyDescent="0.4">
      <c r="B14" s="16" t="s">
        <v>21</v>
      </c>
      <c r="C14" s="17">
        <v>1080640</v>
      </c>
      <c r="D14" s="17">
        <v>2045281</v>
      </c>
      <c r="E14" s="17"/>
      <c r="F14" s="17">
        <v>1150018</v>
      </c>
      <c r="G14" s="17">
        <v>1169524</v>
      </c>
      <c r="H14" s="17">
        <v>264973</v>
      </c>
      <c r="I14" s="17">
        <v>230667</v>
      </c>
      <c r="J14" s="17">
        <f t="shared" si="1"/>
        <v>5941103</v>
      </c>
      <c r="K14" s="17">
        <v>2045281</v>
      </c>
      <c r="L14" s="17">
        <f t="shared" si="2"/>
        <v>3895822</v>
      </c>
    </row>
    <row r="15" spans="2:12" x14ac:dyDescent="0.4">
      <c r="B15" s="16" t="s">
        <v>22</v>
      </c>
      <c r="C15" s="17">
        <v>311000</v>
      </c>
      <c r="D15" s="17"/>
      <c r="E15" s="17"/>
      <c r="F15" s="17"/>
      <c r="G15" s="17">
        <v>65500</v>
      </c>
      <c r="H15" s="17"/>
      <c r="I15" s="17"/>
      <c r="J15" s="17">
        <f t="shared" si="1"/>
        <v>376500</v>
      </c>
      <c r="K15" s="17"/>
      <c r="L15" s="17">
        <f t="shared" si="2"/>
        <v>376500</v>
      </c>
    </row>
    <row r="16" spans="2:12" x14ac:dyDescent="0.4">
      <c r="B16" s="16" t="s">
        <v>23</v>
      </c>
      <c r="C16" s="17">
        <v>696066</v>
      </c>
      <c r="D16" s="17">
        <v>363931</v>
      </c>
      <c r="E16" s="17">
        <v>57922</v>
      </c>
      <c r="F16" s="17">
        <v>955565</v>
      </c>
      <c r="G16" s="17"/>
      <c r="H16" s="17"/>
      <c r="I16" s="17"/>
      <c r="J16" s="17">
        <f t="shared" si="1"/>
        <v>2073484</v>
      </c>
      <c r="K16" s="17"/>
      <c r="L16" s="17">
        <f t="shared" si="2"/>
        <v>2073484</v>
      </c>
    </row>
    <row r="17" spans="2:12" x14ac:dyDescent="0.4">
      <c r="B17" s="16" t="s">
        <v>24</v>
      </c>
      <c r="C17" s="17"/>
      <c r="D17" s="17"/>
      <c r="E17" s="17"/>
      <c r="F17" s="17"/>
      <c r="G17" s="17"/>
      <c r="H17" s="17"/>
      <c r="I17" s="17"/>
      <c r="J17" s="17">
        <f t="shared" si="1"/>
        <v>0</v>
      </c>
      <c r="K17" s="17"/>
      <c r="L17" s="17">
        <f t="shared" si="2"/>
        <v>0</v>
      </c>
    </row>
    <row r="18" spans="2:12" x14ac:dyDescent="0.4">
      <c r="B18" s="16" t="s">
        <v>25</v>
      </c>
      <c r="C18" s="17"/>
      <c r="D18" s="17"/>
      <c r="E18" s="17"/>
      <c r="F18" s="17"/>
      <c r="G18" s="17"/>
      <c r="H18" s="17"/>
      <c r="I18" s="17"/>
      <c r="J18" s="17">
        <f t="shared" si="1"/>
        <v>0</v>
      </c>
      <c r="K18" s="17"/>
      <c r="L18" s="17">
        <f t="shared" si="2"/>
        <v>0</v>
      </c>
    </row>
    <row r="19" spans="2:12" x14ac:dyDescent="0.4">
      <c r="B19" s="16" t="s">
        <v>26</v>
      </c>
      <c r="C19" s="17">
        <v>12000000</v>
      </c>
      <c r="D19" s="17"/>
      <c r="E19" s="17"/>
      <c r="F19" s="17"/>
      <c r="G19" s="17">
        <v>21596636</v>
      </c>
      <c r="H19" s="17">
        <v>108733284</v>
      </c>
      <c r="I19" s="17">
        <v>6964995</v>
      </c>
      <c r="J19" s="17">
        <f t="shared" si="1"/>
        <v>149294915</v>
      </c>
      <c r="K19" s="17">
        <v>149294915</v>
      </c>
      <c r="L19" s="17">
        <f t="shared" si="2"/>
        <v>0</v>
      </c>
    </row>
    <row r="20" spans="2:12" x14ac:dyDescent="0.4">
      <c r="B20" s="16" t="s">
        <v>27</v>
      </c>
      <c r="C20" s="17"/>
      <c r="D20" s="17"/>
      <c r="E20" s="17"/>
      <c r="F20" s="17"/>
      <c r="G20" s="17"/>
      <c r="H20" s="17"/>
      <c r="I20" s="17"/>
      <c r="J20" s="17">
        <f t="shared" si="1"/>
        <v>0</v>
      </c>
      <c r="K20" s="17"/>
      <c r="L20" s="17">
        <f t="shared" si="2"/>
        <v>0</v>
      </c>
    </row>
    <row r="21" spans="2:12" x14ac:dyDescent="0.4">
      <c r="B21" s="12" t="s">
        <v>28</v>
      </c>
      <c r="C21" s="13">
        <f t="shared" ref="C21:I21" si="3">+C22 +C28</f>
        <v>521844125</v>
      </c>
      <c r="D21" s="13">
        <f t="shared" si="3"/>
        <v>480786208</v>
      </c>
      <c r="E21" s="13">
        <f t="shared" si="3"/>
        <v>103194395</v>
      </c>
      <c r="F21" s="13">
        <f t="shared" si="3"/>
        <v>1451862553</v>
      </c>
      <c r="G21" s="13">
        <f t="shared" si="3"/>
        <v>710654245</v>
      </c>
      <c r="H21" s="13">
        <f t="shared" si="3"/>
        <v>219431338</v>
      </c>
      <c r="I21" s="13">
        <f t="shared" si="3"/>
        <v>325504206</v>
      </c>
      <c r="J21" s="13">
        <f t="shared" si="1"/>
        <v>3813277070</v>
      </c>
      <c r="K21" s="13">
        <f>+K22 +K28</f>
        <v>79481219</v>
      </c>
      <c r="L21" s="13">
        <f t="shared" si="2"/>
        <v>3733795851</v>
      </c>
    </row>
    <row r="22" spans="2:12" x14ac:dyDescent="0.4">
      <c r="B22" s="12" t="s">
        <v>29</v>
      </c>
      <c r="C22" s="13">
        <f t="shared" ref="C22:I22" si="4">+C23+C24+C25-ABS(C26)+C27</f>
        <v>238317584</v>
      </c>
      <c r="D22" s="13">
        <f t="shared" si="4"/>
        <v>277670118</v>
      </c>
      <c r="E22" s="13">
        <f t="shared" si="4"/>
        <v>81961496</v>
      </c>
      <c r="F22" s="13">
        <f t="shared" si="4"/>
        <v>1302311783</v>
      </c>
      <c r="G22" s="13">
        <f t="shared" si="4"/>
        <v>665476239</v>
      </c>
      <c r="H22" s="13">
        <f t="shared" si="4"/>
        <v>161027801</v>
      </c>
      <c r="I22" s="13">
        <f t="shared" si="4"/>
        <v>299707379</v>
      </c>
      <c r="J22" s="13">
        <f t="shared" si="1"/>
        <v>3026472400</v>
      </c>
      <c r="K22" s="13">
        <f>+K23+K24+K25-ABS(K26)+K27</f>
        <v>0</v>
      </c>
      <c r="L22" s="13">
        <f t="shared" si="2"/>
        <v>3026472400</v>
      </c>
    </row>
    <row r="23" spans="2:12" x14ac:dyDescent="0.4">
      <c r="B23" s="14" t="s">
        <v>30</v>
      </c>
      <c r="C23" s="15">
        <v>79519235</v>
      </c>
      <c r="D23" s="15"/>
      <c r="E23" s="15"/>
      <c r="F23" s="15">
        <v>554931925</v>
      </c>
      <c r="G23" s="15"/>
      <c r="H23" s="15"/>
      <c r="I23" s="15"/>
      <c r="J23" s="15">
        <f t="shared" si="1"/>
        <v>634451160</v>
      </c>
      <c r="K23" s="15"/>
      <c r="L23" s="15">
        <f t="shared" si="2"/>
        <v>634451160</v>
      </c>
    </row>
    <row r="24" spans="2:12" x14ac:dyDescent="0.4">
      <c r="B24" s="16" t="s">
        <v>31</v>
      </c>
      <c r="C24" s="17">
        <v>796058841</v>
      </c>
      <c r="D24" s="17">
        <v>835165456</v>
      </c>
      <c r="E24" s="17">
        <v>222196920</v>
      </c>
      <c r="F24" s="17">
        <v>1660450270</v>
      </c>
      <c r="G24" s="17">
        <v>1177970610</v>
      </c>
      <c r="H24" s="17">
        <v>285037959</v>
      </c>
      <c r="I24" s="17">
        <v>530517031</v>
      </c>
      <c r="J24" s="17">
        <f t="shared" si="1"/>
        <v>5507397087</v>
      </c>
      <c r="K24" s="17"/>
      <c r="L24" s="17">
        <f t="shared" si="2"/>
        <v>5507397087</v>
      </c>
    </row>
    <row r="25" spans="2:12" x14ac:dyDescent="0.4">
      <c r="B25" s="16" t="s">
        <v>32</v>
      </c>
      <c r="C25" s="17">
        <v>1000000</v>
      </c>
      <c r="D25" s="17"/>
      <c r="E25" s="17"/>
      <c r="F25" s="17"/>
      <c r="G25" s="17"/>
      <c r="H25" s="17"/>
      <c r="I25" s="17"/>
      <c r="J25" s="17">
        <f t="shared" si="1"/>
        <v>1000000</v>
      </c>
      <c r="K25" s="17"/>
      <c r="L25" s="17">
        <f t="shared" si="2"/>
        <v>1000000</v>
      </c>
    </row>
    <row r="26" spans="2:12" x14ac:dyDescent="0.4">
      <c r="B26" s="16" t="s">
        <v>33</v>
      </c>
      <c r="C26" s="17">
        <v>-638260492</v>
      </c>
      <c r="D26" s="17">
        <v>-557495338</v>
      </c>
      <c r="E26" s="17">
        <v>-140235424</v>
      </c>
      <c r="F26" s="17">
        <v>-913070412</v>
      </c>
      <c r="G26" s="17">
        <v>-512494371</v>
      </c>
      <c r="H26" s="17">
        <v>-124010158</v>
      </c>
      <c r="I26" s="17">
        <v>-230809652</v>
      </c>
      <c r="J26" s="17">
        <f t="shared" si="1"/>
        <v>-3116375847</v>
      </c>
      <c r="K26" s="17"/>
      <c r="L26" s="17">
        <f t="shared" si="2"/>
        <v>-3116375847</v>
      </c>
    </row>
    <row r="27" spans="2:12" x14ac:dyDescent="0.4">
      <c r="B27" s="18" t="s">
        <v>34</v>
      </c>
      <c r="C27" s="19"/>
      <c r="D27" s="19"/>
      <c r="E27" s="19"/>
      <c r="F27" s="19"/>
      <c r="G27" s="19"/>
      <c r="H27" s="19"/>
      <c r="I27" s="19"/>
      <c r="J27" s="19">
        <f t="shared" si="1"/>
        <v>0</v>
      </c>
      <c r="K27" s="19"/>
      <c r="L27" s="19">
        <f t="shared" si="2"/>
        <v>0</v>
      </c>
    </row>
    <row r="28" spans="2:12" x14ac:dyDescent="0.4">
      <c r="B28" s="12" t="s">
        <v>35</v>
      </c>
      <c r="C28" s="13">
        <f t="shared" ref="C28:I28" si="5">+C29+C30+C31+C32+C33+C34+C35+C36+C37+C38+C39+C40+C41+C42+C43+C44+C45+C46+C47+C48+C49+C50+C51+C52+C53+C54+C55+C56+C57+C58+C59+C60-ABS(C61)-ABS(C62)</f>
        <v>283526541</v>
      </c>
      <c r="D28" s="13">
        <f t="shared" si="5"/>
        <v>203116090</v>
      </c>
      <c r="E28" s="13">
        <f t="shared" si="5"/>
        <v>21232899</v>
      </c>
      <c r="F28" s="13">
        <f t="shared" si="5"/>
        <v>149550770</v>
      </c>
      <c r="G28" s="13">
        <f t="shared" si="5"/>
        <v>45178006</v>
      </c>
      <c r="H28" s="13">
        <f t="shared" si="5"/>
        <v>58403537</v>
      </c>
      <c r="I28" s="13">
        <f t="shared" si="5"/>
        <v>25796827</v>
      </c>
      <c r="J28" s="13">
        <f t="shared" si="1"/>
        <v>786804670</v>
      </c>
      <c r="K28" s="13">
        <f>+K29+K30+K31+K32+K33+K34+K35+K36+K37+K38+K39+K40+K41+K42+K43+K44+K45+K46+K47+K48+K49+K50+K51+K52+K53+K54+K55+K56+K57+K58+K59+K60-ABS(K61)-ABS(K62)</f>
        <v>79481219</v>
      </c>
      <c r="L28" s="13">
        <f t="shared" si="2"/>
        <v>707323451</v>
      </c>
    </row>
    <row r="29" spans="2:12" x14ac:dyDescent="0.4">
      <c r="B29" s="16" t="s">
        <v>31</v>
      </c>
      <c r="C29" s="17">
        <v>55166066</v>
      </c>
      <c r="D29" s="17">
        <v>18653613</v>
      </c>
      <c r="E29" s="17">
        <v>2251000</v>
      </c>
      <c r="F29" s="17">
        <v>5459597</v>
      </c>
      <c r="G29" s="17"/>
      <c r="H29" s="17"/>
      <c r="I29" s="17"/>
      <c r="J29" s="17">
        <f t="shared" si="1"/>
        <v>81530276</v>
      </c>
      <c r="K29" s="17"/>
      <c r="L29" s="17">
        <f t="shared" si="2"/>
        <v>81530276</v>
      </c>
    </row>
    <row r="30" spans="2:12" x14ac:dyDescent="0.4">
      <c r="B30" s="16" t="s">
        <v>33</v>
      </c>
      <c r="C30" s="17">
        <v>-31837039</v>
      </c>
      <c r="D30" s="17">
        <v>-8394421</v>
      </c>
      <c r="E30" s="17">
        <v>-506159</v>
      </c>
      <c r="F30" s="17">
        <v>-248034</v>
      </c>
      <c r="G30" s="17"/>
      <c r="H30" s="17"/>
      <c r="I30" s="17"/>
      <c r="J30" s="17">
        <f t="shared" si="1"/>
        <v>-40985653</v>
      </c>
      <c r="K30" s="17"/>
      <c r="L30" s="17">
        <f t="shared" si="2"/>
        <v>-40985653</v>
      </c>
    </row>
    <row r="31" spans="2:12" x14ac:dyDescent="0.4">
      <c r="B31" s="16" t="s">
        <v>36</v>
      </c>
      <c r="C31" s="17">
        <v>1741500</v>
      </c>
      <c r="D31" s="17">
        <v>21916245</v>
      </c>
      <c r="E31" s="17">
        <v>4642554</v>
      </c>
      <c r="F31" s="17"/>
      <c r="G31" s="17"/>
      <c r="H31" s="17"/>
      <c r="I31" s="17"/>
      <c r="J31" s="17">
        <f t="shared" si="1"/>
        <v>28300299</v>
      </c>
      <c r="K31" s="17"/>
      <c r="L31" s="17">
        <f t="shared" si="2"/>
        <v>28300299</v>
      </c>
    </row>
    <row r="32" spans="2:12" x14ac:dyDescent="0.4">
      <c r="B32" s="16" t="s">
        <v>37</v>
      </c>
      <c r="C32" s="17">
        <v>-1741498</v>
      </c>
      <c r="D32" s="17">
        <v>-21268072</v>
      </c>
      <c r="E32" s="17">
        <v>-4642553</v>
      </c>
      <c r="F32" s="17"/>
      <c r="G32" s="17"/>
      <c r="H32" s="17"/>
      <c r="I32" s="17"/>
      <c r="J32" s="17">
        <f t="shared" si="1"/>
        <v>-27652123</v>
      </c>
      <c r="K32" s="17"/>
      <c r="L32" s="17">
        <f t="shared" si="2"/>
        <v>-27652123</v>
      </c>
    </row>
    <row r="33" spans="2:12" x14ac:dyDescent="0.4">
      <c r="B33" s="16" t="s">
        <v>38</v>
      </c>
      <c r="C33" s="17">
        <v>51496889</v>
      </c>
      <c r="D33" s="17">
        <v>11134090</v>
      </c>
      <c r="E33" s="17">
        <v>2540000</v>
      </c>
      <c r="F33" s="17"/>
      <c r="G33" s="17"/>
      <c r="H33" s="17"/>
      <c r="I33" s="17"/>
      <c r="J33" s="17">
        <f t="shared" si="1"/>
        <v>65170979</v>
      </c>
      <c r="K33" s="17"/>
      <c r="L33" s="17">
        <f t="shared" si="2"/>
        <v>65170979</v>
      </c>
    </row>
    <row r="34" spans="2:12" x14ac:dyDescent="0.4">
      <c r="B34" s="16" t="s">
        <v>39</v>
      </c>
      <c r="C34" s="17">
        <v>-39943216</v>
      </c>
      <c r="D34" s="17">
        <v>-1936088</v>
      </c>
      <c r="E34" s="17">
        <v>-254000</v>
      </c>
      <c r="F34" s="17"/>
      <c r="G34" s="17"/>
      <c r="H34" s="17"/>
      <c r="I34" s="17"/>
      <c r="J34" s="17">
        <f t="shared" si="1"/>
        <v>-42133304</v>
      </c>
      <c r="K34" s="17"/>
      <c r="L34" s="17">
        <f t="shared" si="2"/>
        <v>-42133304</v>
      </c>
    </row>
    <row r="35" spans="2:12" x14ac:dyDescent="0.4">
      <c r="B35" s="16" t="s">
        <v>40</v>
      </c>
      <c r="C35" s="17">
        <v>23654278</v>
      </c>
      <c r="D35" s="17">
        <v>21860870</v>
      </c>
      <c r="E35" s="17">
        <v>1357450</v>
      </c>
      <c r="F35" s="17">
        <v>14028337</v>
      </c>
      <c r="G35" s="17">
        <v>6863630</v>
      </c>
      <c r="H35" s="17"/>
      <c r="I35" s="17">
        <v>2853073</v>
      </c>
      <c r="J35" s="17">
        <f t="shared" si="1"/>
        <v>70617638</v>
      </c>
      <c r="K35" s="17"/>
      <c r="L35" s="17">
        <f t="shared" si="2"/>
        <v>70617638</v>
      </c>
    </row>
    <row r="36" spans="2:12" x14ac:dyDescent="0.4">
      <c r="B36" s="16" t="s">
        <v>41</v>
      </c>
      <c r="C36" s="17">
        <v>-23181744</v>
      </c>
      <c r="D36" s="17">
        <v>-18976772</v>
      </c>
      <c r="E36" s="17">
        <v>-1046366</v>
      </c>
      <c r="F36" s="17">
        <v>-10342332</v>
      </c>
      <c r="G36" s="17">
        <v>-6749411</v>
      </c>
      <c r="H36" s="17"/>
      <c r="I36" s="17">
        <v>-2853071</v>
      </c>
      <c r="J36" s="17">
        <f t="shared" si="1"/>
        <v>-63149696</v>
      </c>
      <c r="K36" s="17"/>
      <c r="L36" s="17">
        <f t="shared" si="2"/>
        <v>-63149696</v>
      </c>
    </row>
    <row r="37" spans="2:12" x14ac:dyDescent="0.4">
      <c r="B37" s="16" t="s">
        <v>42</v>
      </c>
      <c r="C37" s="17">
        <v>56460459</v>
      </c>
      <c r="D37" s="17">
        <v>44812952</v>
      </c>
      <c r="E37" s="17">
        <v>9673783</v>
      </c>
      <c r="F37" s="17">
        <v>119454959</v>
      </c>
      <c r="G37" s="17">
        <v>94716744</v>
      </c>
      <c r="H37" s="17">
        <v>12656994</v>
      </c>
      <c r="I37" s="17">
        <v>23940559</v>
      </c>
      <c r="J37" s="17">
        <f t="shared" si="1"/>
        <v>361716450</v>
      </c>
      <c r="K37" s="17"/>
      <c r="L37" s="17">
        <f t="shared" si="2"/>
        <v>361716450</v>
      </c>
    </row>
    <row r="38" spans="2:12" x14ac:dyDescent="0.4">
      <c r="B38" s="16" t="s">
        <v>43</v>
      </c>
      <c r="C38" s="17">
        <v>-36559009</v>
      </c>
      <c r="D38" s="17">
        <v>-38814836</v>
      </c>
      <c r="E38" s="17">
        <v>-9395507</v>
      </c>
      <c r="F38" s="17">
        <v>-64680860</v>
      </c>
      <c r="G38" s="17">
        <v>-79547480</v>
      </c>
      <c r="H38" s="17">
        <v>-9974052</v>
      </c>
      <c r="I38" s="17">
        <v>-16490958</v>
      </c>
      <c r="J38" s="17">
        <f t="shared" si="1"/>
        <v>-255462702</v>
      </c>
      <c r="K38" s="17"/>
      <c r="L38" s="17">
        <f t="shared" si="2"/>
        <v>-255462702</v>
      </c>
    </row>
    <row r="39" spans="2:12" x14ac:dyDescent="0.4">
      <c r="B39" s="16" t="s">
        <v>44</v>
      </c>
      <c r="C39" s="17">
        <v>4432752</v>
      </c>
      <c r="D39" s="17"/>
      <c r="E39" s="17"/>
      <c r="F39" s="17">
        <v>17025292</v>
      </c>
      <c r="G39" s="17">
        <v>16536960</v>
      </c>
      <c r="H39" s="17"/>
      <c r="I39" s="17"/>
      <c r="J39" s="17">
        <f t="shared" si="1"/>
        <v>37995004</v>
      </c>
      <c r="K39" s="17"/>
      <c r="L39" s="17">
        <f t="shared" si="2"/>
        <v>37995004</v>
      </c>
    </row>
    <row r="40" spans="2:12" x14ac:dyDescent="0.4">
      <c r="B40" s="16" t="s">
        <v>45</v>
      </c>
      <c r="C40" s="17">
        <v>-3989469</v>
      </c>
      <c r="D40" s="17"/>
      <c r="E40" s="17"/>
      <c r="F40" s="17">
        <v>-8256104</v>
      </c>
      <c r="G40" s="17">
        <v>-16536960</v>
      </c>
      <c r="H40" s="17"/>
      <c r="I40" s="17"/>
      <c r="J40" s="17">
        <f t="shared" si="1"/>
        <v>-28782533</v>
      </c>
      <c r="K40" s="17"/>
      <c r="L40" s="17">
        <f t="shared" si="2"/>
        <v>-28782533</v>
      </c>
    </row>
    <row r="41" spans="2:12" x14ac:dyDescent="0.4">
      <c r="B41" s="16" t="s">
        <v>46</v>
      </c>
      <c r="C41" s="17">
        <v>2721948</v>
      </c>
      <c r="D41" s="17">
        <v>685335</v>
      </c>
      <c r="E41" s="17">
        <v>21417</v>
      </c>
      <c r="F41" s="17">
        <v>1114667</v>
      </c>
      <c r="G41" s="17">
        <v>1499723</v>
      </c>
      <c r="H41" s="17">
        <v>214246</v>
      </c>
      <c r="I41" s="17">
        <v>428492</v>
      </c>
      <c r="J41" s="17">
        <f t="shared" si="1"/>
        <v>6685828</v>
      </c>
      <c r="K41" s="17"/>
      <c r="L41" s="17">
        <f t="shared" si="2"/>
        <v>6685828</v>
      </c>
    </row>
    <row r="42" spans="2:12" x14ac:dyDescent="0.4">
      <c r="B42" s="16" t="s">
        <v>47</v>
      </c>
      <c r="C42" s="17">
        <v>379080</v>
      </c>
      <c r="D42" s="17"/>
      <c r="E42" s="17"/>
      <c r="F42" s="17"/>
      <c r="G42" s="17"/>
      <c r="H42" s="17"/>
      <c r="I42" s="17"/>
      <c r="J42" s="17">
        <f t="shared" si="1"/>
        <v>379080</v>
      </c>
      <c r="K42" s="17"/>
      <c r="L42" s="17">
        <f t="shared" si="2"/>
        <v>379080</v>
      </c>
    </row>
    <row r="43" spans="2:12" x14ac:dyDescent="0.4">
      <c r="B43" s="16" t="s">
        <v>48</v>
      </c>
      <c r="C43" s="17"/>
      <c r="D43" s="17"/>
      <c r="E43" s="17"/>
      <c r="F43" s="17"/>
      <c r="G43" s="17"/>
      <c r="H43" s="17"/>
      <c r="I43" s="17"/>
      <c r="J43" s="17">
        <f t="shared" si="1"/>
        <v>0</v>
      </c>
      <c r="K43" s="17"/>
      <c r="L43" s="17">
        <f t="shared" si="2"/>
        <v>0</v>
      </c>
    </row>
    <row r="44" spans="2:12" x14ac:dyDescent="0.4">
      <c r="B44" s="16" t="s">
        <v>49</v>
      </c>
      <c r="C44" s="17">
        <v>4236000</v>
      </c>
      <c r="D44" s="17"/>
      <c r="E44" s="17"/>
      <c r="F44" s="17"/>
      <c r="G44" s="17"/>
      <c r="H44" s="17"/>
      <c r="I44" s="17"/>
      <c r="J44" s="17">
        <f t="shared" si="1"/>
        <v>4236000</v>
      </c>
      <c r="K44" s="17"/>
      <c r="L44" s="17">
        <f t="shared" si="2"/>
        <v>4236000</v>
      </c>
    </row>
    <row r="45" spans="2:12" x14ac:dyDescent="0.4">
      <c r="B45" s="16" t="s">
        <v>50</v>
      </c>
      <c r="C45" s="17"/>
      <c r="D45" s="17"/>
      <c r="E45" s="17"/>
      <c r="F45" s="17"/>
      <c r="G45" s="17"/>
      <c r="H45" s="17"/>
      <c r="I45" s="17"/>
      <c r="J45" s="17">
        <f t="shared" si="1"/>
        <v>0</v>
      </c>
      <c r="K45" s="17"/>
      <c r="L45" s="17">
        <f t="shared" si="2"/>
        <v>0</v>
      </c>
    </row>
    <row r="46" spans="2:12" x14ac:dyDescent="0.4">
      <c r="B46" s="16" t="s">
        <v>51</v>
      </c>
      <c r="C46" s="17">
        <v>15000000</v>
      </c>
      <c r="D46" s="17">
        <v>15000000</v>
      </c>
      <c r="E46" s="17"/>
      <c r="F46" s="17">
        <v>6000000</v>
      </c>
      <c r="G46" s="17"/>
      <c r="H46" s="17">
        <v>43481219</v>
      </c>
      <c r="I46" s="17"/>
      <c r="J46" s="17">
        <f t="shared" si="1"/>
        <v>79481219</v>
      </c>
      <c r="K46" s="17">
        <v>79481219</v>
      </c>
      <c r="L46" s="17">
        <f t="shared" si="2"/>
        <v>0</v>
      </c>
    </row>
    <row r="47" spans="2:12" x14ac:dyDescent="0.4">
      <c r="B47" s="16" t="s">
        <v>52</v>
      </c>
      <c r="C47" s="17">
        <v>32447850</v>
      </c>
      <c r="D47" s="17">
        <v>27657488</v>
      </c>
      <c r="E47" s="17">
        <v>4789452</v>
      </c>
      <c r="F47" s="17">
        <v>35871002</v>
      </c>
      <c r="G47" s="17">
        <v>12930316</v>
      </c>
      <c r="H47" s="17">
        <v>7016533</v>
      </c>
      <c r="I47" s="17">
        <v>12911136</v>
      </c>
      <c r="J47" s="17">
        <f t="shared" si="1"/>
        <v>133623777</v>
      </c>
      <c r="K47" s="17"/>
      <c r="L47" s="17">
        <f t="shared" si="2"/>
        <v>133623777</v>
      </c>
    </row>
    <row r="48" spans="2:12" x14ac:dyDescent="0.4">
      <c r="B48" s="16" t="s">
        <v>53</v>
      </c>
      <c r="C48" s="17"/>
      <c r="D48" s="17"/>
      <c r="E48" s="17"/>
      <c r="F48" s="17"/>
      <c r="G48" s="17"/>
      <c r="H48" s="17"/>
      <c r="I48" s="17"/>
      <c r="J48" s="17">
        <f t="shared" si="1"/>
        <v>0</v>
      </c>
      <c r="K48" s="17"/>
      <c r="L48" s="17">
        <f t="shared" si="2"/>
        <v>0</v>
      </c>
    </row>
    <row r="49" spans="2:12" x14ac:dyDescent="0.4">
      <c r="B49" s="16" t="s">
        <v>54</v>
      </c>
      <c r="C49" s="17"/>
      <c r="D49" s="17"/>
      <c r="E49" s="17"/>
      <c r="F49" s="17"/>
      <c r="G49" s="17"/>
      <c r="H49" s="17"/>
      <c r="I49" s="17"/>
      <c r="J49" s="17">
        <f t="shared" si="1"/>
        <v>0</v>
      </c>
      <c r="K49" s="17"/>
      <c r="L49" s="17">
        <f t="shared" si="2"/>
        <v>0</v>
      </c>
    </row>
    <row r="50" spans="2:12" x14ac:dyDescent="0.4">
      <c r="B50" s="16" t="s">
        <v>55</v>
      </c>
      <c r="C50" s="17">
        <v>107000000</v>
      </c>
      <c r="D50" s="17">
        <v>130110000</v>
      </c>
      <c r="E50" s="17">
        <v>3100000</v>
      </c>
      <c r="F50" s="17">
        <v>32888111</v>
      </c>
      <c r="G50" s="17">
        <v>14525000</v>
      </c>
      <c r="H50" s="17">
        <v>4842000</v>
      </c>
      <c r="I50" s="17">
        <v>4841000</v>
      </c>
      <c r="J50" s="17">
        <f t="shared" si="1"/>
        <v>297306111</v>
      </c>
      <c r="K50" s="17"/>
      <c r="L50" s="17">
        <f t="shared" si="2"/>
        <v>297306111</v>
      </c>
    </row>
    <row r="51" spans="2:12" x14ac:dyDescent="0.4">
      <c r="B51" s="16" t="s">
        <v>56</v>
      </c>
      <c r="C51" s="17"/>
      <c r="D51" s="17"/>
      <c r="E51" s="17">
        <v>2500000</v>
      </c>
      <c r="F51" s="17"/>
      <c r="G51" s="17"/>
      <c r="H51" s="17"/>
      <c r="I51" s="17"/>
      <c r="J51" s="17">
        <f t="shared" si="1"/>
        <v>2500000</v>
      </c>
      <c r="K51" s="17"/>
      <c r="L51" s="17">
        <f t="shared" si="2"/>
        <v>2500000</v>
      </c>
    </row>
    <row r="52" spans="2:12" x14ac:dyDescent="0.4">
      <c r="B52" s="16" t="s">
        <v>57</v>
      </c>
      <c r="C52" s="17"/>
      <c r="D52" s="17"/>
      <c r="E52" s="17">
        <v>6000000</v>
      </c>
      <c r="F52" s="17"/>
      <c r="G52" s="17"/>
      <c r="H52" s="17"/>
      <c r="I52" s="17"/>
      <c r="J52" s="17">
        <f t="shared" si="1"/>
        <v>6000000</v>
      </c>
      <c r="K52" s="17"/>
      <c r="L52" s="17">
        <f t="shared" si="2"/>
        <v>6000000</v>
      </c>
    </row>
    <row r="53" spans="2:12" x14ac:dyDescent="0.4">
      <c r="B53" s="16" t="s">
        <v>58</v>
      </c>
      <c r="C53" s="17">
        <v>9610000</v>
      </c>
      <c r="D53" s="17"/>
      <c r="E53" s="17"/>
      <c r="F53" s="17"/>
      <c r="G53" s="17"/>
      <c r="H53" s="17"/>
      <c r="I53" s="17"/>
      <c r="J53" s="17">
        <f t="shared" si="1"/>
        <v>9610000</v>
      </c>
      <c r="K53" s="17"/>
      <c r="L53" s="17">
        <f t="shared" si="2"/>
        <v>9610000</v>
      </c>
    </row>
    <row r="54" spans="2:12" x14ac:dyDescent="0.4">
      <c r="B54" s="16" t="s">
        <v>59</v>
      </c>
      <c r="C54" s="17">
        <v>51794000</v>
      </c>
      <c r="D54" s="17"/>
      <c r="E54" s="17"/>
      <c r="F54" s="17"/>
      <c r="G54" s="17"/>
      <c r="H54" s="17"/>
      <c r="I54" s="17"/>
      <c r="J54" s="17">
        <f t="shared" si="1"/>
        <v>51794000</v>
      </c>
      <c r="K54" s="17"/>
      <c r="L54" s="17">
        <f t="shared" si="2"/>
        <v>51794000</v>
      </c>
    </row>
    <row r="55" spans="2:12" x14ac:dyDescent="0.4">
      <c r="B55" s="16" t="s">
        <v>60</v>
      </c>
      <c r="C55" s="17">
        <v>3764041</v>
      </c>
      <c r="D55" s="17"/>
      <c r="E55" s="17"/>
      <c r="F55" s="17"/>
      <c r="G55" s="17"/>
      <c r="H55" s="17"/>
      <c r="I55" s="17"/>
      <c r="J55" s="17">
        <f t="shared" si="1"/>
        <v>3764041</v>
      </c>
      <c r="K55" s="17"/>
      <c r="L55" s="17">
        <f t="shared" si="2"/>
        <v>3764041</v>
      </c>
    </row>
    <row r="56" spans="2:12" x14ac:dyDescent="0.4">
      <c r="B56" s="16" t="s">
        <v>61</v>
      </c>
      <c r="C56" s="17"/>
      <c r="D56" s="17"/>
      <c r="E56" s="17"/>
      <c r="F56" s="17"/>
      <c r="G56" s="17"/>
      <c r="H56" s="17"/>
      <c r="I56" s="17"/>
      <c r="J56" s="17">
        <f t="shared" si="1"/>
        <v>0</v>
      </c>
      <c r="K56" s="17"/>
      <c r="L56" s="17">
        <f t="shared" si="2"/>
        <v>0</v>
      </c>
    </row>
    <row r="57" spans="2:12" x14ac:dyDescent="0.4">
      <c r="B57" s="16" t="s">
        <v>62</v>
      </c>
      <c r="C57" s="17"/>
      <c r="D57" s="17"/>
      <c r="E57" s="17"/>
      <c r="F57" s="17"/>
      <c r="G57" s="17"/>
      <c r="H57" s="17"/>
      <c r="I57" s="17"/>
      <c r="J57" s="17">
        <f t="shared" si="1"/>
        <v>0</v>
      </c>
      <c r="K57" s="17"/>
      <c r="L57" s="17">
        <f t="shared" si="2"/>
        <v>0</v>
      </c>
    </row>
    <row r="58" spans="2:12" x14ac:dyDescent="0.4">
      <c r="B58" s="16" t="s">
        <v>63</v>
      </c>
      <c r="C58" s="17">
        <v>90000</v>
      </c>
      <c r="D58" s="17"/>
      <c r="E58" s="17"/>
      <c r="F58" s="17"/>
      <c r="G58" s="17">
        <v>439696</v>
      </c>
      <c r="H58" s="17"/>
      <c r="I58" s="17"/>
      <c r="J58" s="17">
        <f t="shared" si="1"/>
        <v>529696</v>
      </c>
      <c r="K58" s="17"/>
      <c r="L58" s="17">
        <f t="shared" si="2"/>
        <v>529696</v>
      </c>
    </row>
    <row r="59" spans="2:12" x14ac:dyDescent="0.4">
      <c r="B59" s="16" t="s">
        <v>64</v>
      </c>
      <c r="C59" s="17">
        <v>783653</v>
      </c>
      <c r="D59" s="17">
        <v>675686</v>
      </c>
      <c r="E59" s="17">
        <v>201828</v>
      </c>
      <c r="F59" s="17">
        <v>1236135</v>
      </c>
      <c r="G59" s="17">
        <v>499788</v>
      </c>
      <c r="H59" s="17">
        <v>166597</v>
      </c>
      <c r="I59" s="17">
        <v>166596</v>
      </c>
      <c r="J59" s="17">
        <f t="shared" si="1"/>
        <v>3730283</v>
      </c>
      <c r="K59" s="17"/>
      <c r="L59" s="17">
        <f t="shared" si="2"/>
        <v>3730283</v>
      </c>
    </row>
    <row r="60" spans="2:12" x14ac:dyDescent="0.4">
      <c r="B60" s="16" t="s">
        <v>65</v>
      </c>
      <c r="C60" s="17"/>
      <c r="D60" s="17"/>
      <c r="E60" s="17"/>
      <c r="F60" s="17"/>
      <c r="G60" s="17"/>
      <c r="H60" s="17"/>
      <c r="I60" s="17"/>
      <c r="J60" s="17">
        <f t="shared" si="1"/>
        <v>0</v>
      </c>
      <c r="K60" s="17"/>
      <c r="L60" s="17">
        <f t="shared" si="2"/>
        <v>0</v>
      </c>
    </row>
    <row r="61" spans="2:12" x14ac:dyDescent="0.4">
      <c r="B61" s="16" t="s">
        <v>66</v>
      </c>
      <c r="C61" s="17"/>
      <c r="D61" s="17"/>
      <c r="E61" s="17"/>
      <c r="F61" s="17"/>
      <c r="G61" s="17"/>
      <c r="H61" s="17"/>
      <c r="I61" s="17"/>
      <c r="J61" s="17">
        <f t="shared" si="1"/>
        <v>0</v>
      </c>
      <c r="K61" s="17"/>
      <c r="L61" s="17">
        <f t="shared" si="2"/>
        <v>0</v>
      </c>
    </row>
    <row r="62" spans="2:12" x14ac:dyDescent="0.4">
      <c r="B62" s="18" t="s">
        <v>67</v>
      </c>
      <c r="C62" s="19"/>
      <c r="D62" s="19"/>
      <c r="E62" s="19"/>
      <c r="F62" s="19"/>
      <c r="G62" s="19"/>
      <c r="H62" s="19"/>
      <c r="I62" s="19"/>
      <c r="J62" s="19">
        <f t="shared" si="1"/>
        <v>0</v>
      </c>
      <c r="K62" s="19"/>
      <c r="L62" s="19">
        <f t="shared" si="2"/>
        <v>0</v>
      </c>
    </row>
    <row r="63" spans="2:12" x14ac:dyDescent="0.4">
      <c r="B63" s="12" t="s">
        <v>68</v>
      </c>
      <c r="C63" s="13">
        <f t="shared" ref="C63:I63" si="6">+C9 +C21</f>
        <v>892221841</v>
      </c>
      <c r="D63" s="13">
        <f t="shared" si="6"/>
        <v>812226997</v>
      </c>
      <c r="E63" s="13">
        <f t="shared" si="6"/>
        <v>120780797</v>
      </c>
      <c r="F63" s="13">
        <f t="shared" si="6"/>
        <v>1841637481</v>
      </c>
      <c r="G63" s="13">
        <f t="shared" si="6"/>
        <v>915364903</v>
      </c>
      <c r="H63" s="13">
        <f t="shared" si="6"/>
        <v>402211233</v>
      </c>
      <c r="I63" s="13">
        <f t="shared" si="6"/>
        <v>399915352</v>
      </c>
      <c r="J63" s="13">
        <f t="shared" si="1"/>
        <v>5384358604</v>
      </c>
      <c r="K63" s="13">
        <f>+K9 +K21</f>
        <v>231151415</v>
      </c>
      <c r="L63" s="13">
        <f t="shared" si="2"/>
        <v>5153207189</v>
      </c>
    </row>
    <row r="64" spans="2:12" x14ac:dyDescent="0.4">
      <c r="B64" s="10" t="s">
        <v>69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x14ac:dyDescent="0.4">
      <c r="B65" s="12" t="s">
        <v>70</v>
      </c>
      <c r="C65" s="13">
        <f t="shared" ref="C65:I65" si="7">+C66+C67+C68+C69+C70+C71+C72+C73+C74+C75+C76+C77+C78+C79</f>
        <v>36542386</v>
      </c>
      <c r="D65" s="13">
        <f t="shared" si="7"/>
        <v>24195646</v>
      </c>
      <c r="E65" s="13">
        <f t="shared" si="7"/>
        <v>7942125</v>
      </c>
      <c r="F65" s="13">
        <f t="shared" si="7"/>
        <v>92349302</v>
      </c>
      <c r="G65" s="13">
        <f t="shared" si="7"/>
        <v>199994609</v>
      </c>
      <c r="H65" s="13">
        <f t="shared" si="7"/>
        <v>34329142</v>
      </c>
      <c r="I65" s="13">
        <f t="shared" si="7"/>
        <v>25114600</v>
      </c>
      <c r="J65" s="13">
        <f t="shared" si="1"/>
        <v>420467810</v>
      </c>
      <c r="K65" s="13">
        <f>+K66+K67+K68+K69+K70+K71+K72+K73+K74+K75+K76+K77+K78+K79</f>
        <v>151670196</v>
      </c>
      <c r="L65" s="13">
        <f t="shared" si="2"/>
        <v>268797614</v>
      </c>
    </row>
    <row r="66" spans="2:12" x14ac:dyDescent="0.4">
      <c r="B66" s="16" t="s">
        <v>71</v>
      </c>
      <c r="C66" s="17">
        <v>22016663</v>
      </c>
      <c r="D66" s="17">
        <v>12868899</v>
      </c>
      <c r="E66" s="17">
        <v>7223125</v>
      </c>
      <c r="F66" s="17">
        <v>26285581</v>
      </c>
      <c r="G66" s="17">
        <v>21536478</v>
      </c>
      <c r="H66" s="17">
        <v>9078956</v>
      </c>
      <c r="I66" s="17">
        <v>8096781</v>
      </c>
      <c r="J66" s="17">
        <f t="shared" si="1"/>
        <v>107106483</v>
      </c>
      <c r="K66" s="17">
        <v>2375281</v>
      </c>
      <c r="L66" s="17">
        <f t="shared" si="2"/>
        <v>104731202</v>
      </c>
    </row>
    <row r="67" spans="2:12" x14ac:dyDescent="0.4">
      <c r="B67" s="16" t="s">
        <v>72</v>
      </c>
      <c r="C67" s="17">
        <v>13910</v>
      </c>
      <c r="D67" s="17"/>
      <c r="E67" s="17"/>
      <c r="F67" s="17"/>
      <c r="G67" s="17"/>
      <c r="H67" s="17"/>
      <c r="I67" s="17"/>
      <c r="J67" s="17">
        <f t="shared" si="1"/>
        <v>13910</v>
      </c>
      <c r="K67" s="17"/>
      <c r="L67" s="17">
        <f t="shared" si="2"/>
        <v>13910</v>
      </c>
    </row>
    <row r="68" spans="2:12" x14ac:dyDescent="0.4">
      <c r="B68" s="16" t="s">
        <v>73</v>
      </c>
      <c r="C68" s="17"/>
      <c r="D68" s="17"/>
      <c r="E68" s="17"/>
      <c r="F68" s="17"/>
      <c r="G68" s="17"/>
      <c r="H68" s="17"/>
      <c r="I68" s="17"/>
      <c r="J68" s="17">
        <f t="shared" si="1"/>
        <v>0</v>
      </c>
      <c r="K68" s="17"/>
      <c r="L68" s="17">
        <f t="shared" si="2"/>
        <v>0</v>
      </c>
    </row>
    <row r="69" spans="2:12" x14ac:dyDescent="0.4">
      <c r="B69" s="16" t="s">
        <v>74</v>
      </c>
      <c r="C69" s="17"/>
      <c r="D69" s="17"/>
      <c r="E69" s="17"/>
      <c r="F69" s="17"/>
      <c r="G69" s="17"/>
      <c r="H69" s="17"/>
      <c r="I69" s="17"/>
      <c r="J69" s="17">
        <f t="shared" si="1"/>
        <v>0</v>
      </c>
      <c r="K69" s="17"/>
      <c r="L69" s="17">
        <f t="shared" si="2"/>
        <v>0</v>
      </c>
    </row>
    <row r="70" spans="2:12" x14ac:dyDescent="0.4">
      <c r="B70" s="16" t="s">
        <v>75</v>
      </c>
      <c r="C70" s="17"/>
      <c r="D70" s="17"/>
      <c r="E70" s="17"/>
      <c r="F70" s="17">
        <v>43588000</v>
      </c>
      <c r="G70" s="17">
        <v>23344200</v>
      </c>
      <c r="H70" s="17">
        <v>8488800</v>
      </c>
      <c r="I70" s="17">
        <v>10611000</v>
      </c>
      <c r="J70" s="17">
        <f t="shared" si="1"/>
        <v>86032000</v>
      </c>
      <c r="K70" s="17"/>
      <c r="L70" s="17">
        <f t="shared" si="2"/>
        <v>86032000</v>
      </c>
    </row>
    <row r="71" spans="2:12" x14ac:dyDescent="0.4">
      <c r="B71" s="16" t="s">
        <v>76</v>
      </c>
      <c r="C71" s="17"/>
      <c r="D71" s="17"/>
      <c r="E71" s="17"/>
      <c r="F71" s="17"/>
      <c r="G71" s="17"/>
      <c r="H71" s="17"/>
      <c r="I71" s="17"/>
      <c r="J71" s="17">
        <f t="shared" si="1"/>
        <v>0</v>
      </c>
      <c r="K71" s="17"/>
      <c r="L71" s="17">
        <f t="shared" si="2"/>
        <v>0</v>
      </c>
    </row>
    <row r="72" spans="2:12" x14ac:dyDescent="0.4">
      <c r="B72" s="16" t="s">
        <v>77</v>
      </c>
      <c r="C72" s="17"/>
      <c r="D72" s="17"/>
      <c r="E72" s="17"/>
      <c r="F72" s="17"/>
      <c r="G72" s="17"/>
      <c r="H72" s="17"/>
      <c r="I72" s="17"/>
      <c r="J72" s="17">
        <f t="shared" si="1"/>
        <v>0</v>
      </c>
      <c r="K72" s="17"/>
      <c r="L72" s="17">
        <f t="shared" si="2"/>
        <v>0</v>
      </c>
    </row>
    <row r="73" spans="2:12" x14ac:dyDescent="0.4">
      <c r="B73" s="16" t="s">
        <v>78</v>
      </c>
      <c r="C73" s="17">
        <v>685300</v>
      </c>
      <c r="D73" s="17"/>
      <c r="E73" s="17"/>
      <c r="F73" s="17">
        <v>2235612</v>
      </c>
      <c r="G73" s="17"/>
      <c r="H73" s="17"/>
      <c r="I73" s="17"/>
      <c r="J73" s="17">
        <f t="shared" ref="J73:J111" si="8">+C73+D73+E73+F73+G73+H73+I73</f>
        <v>2920912</v>
      </c>
      <c r="K73" s="17"/>
      <c r="L73" s="17">
        <f t="shared" ref="L73:L111" si="9">J73-ABS(K73)</f>
        <v>2920912</v>
      </c>
    </row>
    <row r="74" spans="2:12" x14ac:dyDescent="0.4">
      <c r="B74" s="16" t="s">
        <v>79</v>
      </c>
      <c r="C74" s="17">
        <v>29476</v>
      </c>
      <c r="D74" s="17"/>
      <c r="E74" s="17"/>
      <c r="F74" s="17"/>
      <c r="G74" s="17"/>
      <c r="H74" s="17"/>
      <c r="I74" s="17"/>
      <c r="J74" s="17">
        <f t="shared" si="8"/>
        <v>29476</v>
      </c>
      <c r="K74" s="17"/>
      <c r="L74" s="17">
        <f t="shared" si="9"/>
        <v>29476</v>
      </c>
    </row>
    <row r="75" spans="2:12" x14ac:dyDescent="0.4">
      <c r="B75" s="16" t="s">
        <v>80</v>
      </c>
      <c r="C75" s="17">
        <v>4246037</v>
      </c>
      <c r="D75" s="17">
        <v>2403252</v>
      </c>
      <c r="E75" s="17"/>
      <c r="F75" s="17">
        <v>6940109</v>
      </c>
      <c r="G75" s="17">
        <v>5685918</v>
      </c>
      <c r="H75" s="17">
        <v>1803004</v>
      </c>
      <c r="I75" s="17">
        <v>2955321</v>
      </c>
      <c r="J75" s="17">
        <f t="shared" si="8"/>
        <v>24033641</v>
      </c>
      <c r="K75" s="17"/>
      <c r="L75" s="17">
        <f t="shared" si="9"/>
        <v>24033641</v>
      </c>
    </row>
    <row r="76" spans="2:12" x14ac:dyDescent="0.4">
      <c r="B76" s="16" t="s">
        <v>81</v>
      </c>
      <c r="C76" s="17"/>
      <c r="D76" s="17"/>
      <c r="E76" s="17"/>
      <c r="F76" s="17"/>
      <c r="G76" s="17"/>
      <c r="H76" s="17"/>
      <c r="I76" s="17"/>
      <c r="J76" s="17">
        <f t="shared" si="8"/>
        <v>0</v>
      </c>
      <c r="K76" s="17"/>
      <c r="L76" s="17">
        <f t="shared" si="9"/>
        <v>0</v>
      </c>
    </row>
    <row r="77" spans="2:12" x14ac:dyDescent="0.4">
      <c r="B77" s="16" t="s">
        <v>82</v>
      </c>
      <c r="C77" s="17"/>
      <c r="D77" s="17"/>
      <c r="E77" s="17"/>
      <c r="F77" s="17"/>
      <c r="G77" s="17">
        <v>136812660</v>
      </c>
      <c r="H77" s="17">
        <v>12482255</v>
      </c>
      <c r="I77" s="17"/>
      <c r="J77" s="17">
        <f t="shared" si="8"/>
        <v>149294915</v>
      </c>
      <c r="K77" s="17">
        <v>149294915</v>
      </c>
      <c r="L77" s="17">
        <f t="shared" si="9"/>
        <v>0</v>
      </c>
    </row>
    <row r="78" spans="2:12" x14ac:dyDescent="0.4">
      <c r="B78" s="16" t="s">
        <v>83</v>
      </c>
      <c r="C78" s="17"/>
      <c r="D78" s="17">
        <v>21495</v>
      </c>
      <c r="E78" s="17"/>
      <c r="F78" s="17"/>
      <c r="G78" s="17"/>
      <c r="H78" s="17"/>
      <c r="I78" s="17"/>
      <c r="J78" s="17">
        <f t="shared" si="8"/>
        <v>21495</v>
      </c>
      <c r="K78" s="17"/>
      <c r="L78" s="17">
        <f t="shared" si="9"/>
        <v>21495</v>
      </c>
    </row>
    <row r="79" spans="2:12" x14ac:dyDescent="0.4">
      <c r="B79" s="16" t="s">
        <v>84</v>
      </c>
      <c r="C79" s="17">
        <v>9551000</v>
      </c>
      <c r="D79" s="17">
        <v>8902000</v>
      </c>
      <c r="E79" s="17">
        <v>719000</v>
      </c>
      <c r="F79" s="17">
        <v>13300000</v>
      </c>
      <c r="G79" s="17">
        <v>12615353</v>
      </c>
      <c r="H79" s="17">
        <v>2476127</v>
      </c>
      <c r="I79" s="17">
        <v>3451498</v>
      </c>
      <c r="J79" s="17">
        <f t="shared" si="8"/>
        <v>51014978</v>
      </c>
      <c r="K79" s="17"/>
      <c r="L79" s="17">
        <f t="shared" si="9"/>
        <v>51014978</v>
      </c>
    </row>
    <row r="80" spans="2:12" x14ac:dyDescent="0.4">
      <c r="B80" s="12" t="s">
        <v>85</v>
      </c>
      <c r="C80" s="13">
        <f t="shared" ref="C80:I80" si="10">+C81+C82+C83+C84+C85+C86+C87+C88+C89+C90+C91</f>
        <v>42057850</v>
      </c>
      <c r="D80" s="13">
        <f t="shared" si="10"/>
        <v>27657488</v>
      </c>
      <c r="E80" s="13">
        <f t="shared" si="10"/>
        <v>4789452</v>
      </c>
      <c r="F80" s="13">
        <f t="shared" si="10"/>
        <v>519418674</v>
      </c>
      <c r="G80" s="13">
        <f t="shared" si="10"/>
        <v>421915535</v>
      </c>
      <c r="H80" s="13">
        <f t="shared" si="10"/>
        <v>64309133</v>
      </c>
      <c r="I80" s="13">
        <f t="shared" si="10"/>
        <v>206182536</v>
      </c>
      <c r="J80" s="13">
        <f t="shared" si="8"/>
        <v>1286330668</v>
      </c>
      <c r="K80" s="13">
        <f>+K81+K82+K83+K84+K85+K86+K87+K88+K89+K90+K91</f>
        <v>79481219</v>
      </c>
      <c r="L80" s="13">
        <f t="shared" si="9"/>
        <v>1206849449</v>
      </c>
    </row>
    <row r="81" spans="2:12" x14ac:dyDescent="0.4">
      <c r="B81" s="14" t="s">
        <v>86</v>
      </c>
      <c r="C81" s="15"/>
      <c r="D81" s="15"/>
      <c r="E81" s="15"/>
      <c r="F81" s="15"/>
      <c r="G81" s="15"/>
      <c r="H81" s="15"/>
      <c r="I81" s="15"/>
      <c r="J81" s="15">
        <f t="shared" si="8"/>
        <v>0</v>
      </c>
      <c r="K81" s="15"/>
      <c r="L81" s="15">
        <f t="shared" si="9"/>
        <v>0</v>
      </c>
    </row>
    <row r="82" spans="2:12" x14ac:dyDescent="0.4">
      <c r="B82" s="16" t="s">
        <v>87</v>
      </c>
      <c r="C82" s="17"/>
      <c r="D82" s="17"/>
      <c r="E82" s="17"/>
      <c r="F82" s="17">
        <v>474708000</v>
      </c>
      <c r="G82" s="17">
        <v>329504000</v>
      </c>
      <c r="H82" s="17">
        <v>57292600</v>
      </c>
      <c r="I82" s="17">
        <v>193271400</v>
      </c>
      <c r="J82" s="17">
        <f t="shared" si="8"/>
        <v>1054776000</v>
      </c>
      <c r="K82" s="17"/>
      <c r="L82" s="17">
        <f t="shared" si="9"/>
        <v>1054776000</v>
      </c>
    </row>
    <row r="83" spans="2:12" x14ac:dyDescent="0.4">
      <c r="B83" s="16" t="s">
        <v>88</v>
      </c>
      <c r="C83" s="17"/>
      <c r="D83" s="17"/>
      <c r="E83" s="17"/>
      <c r="F83" s="17"/>
      <c r="G83" s="17"/>
      <c r="H83" s="17"/>
      <c r="I83" s="17"/>
      <c r="J83" s="17">
        <f t="shared" si="8"/>
        <v>0</v>
      </c>
      <c r="K83" s="17"/>
      <c r="L83" s="17">
        <f t="shared" si="9"/>
        <v>0</v>
      </c>
    </row>
    <row r="84" spans="2:12" x14ac:dyDescent="0.4">
      <c r="B84" s="16" t="s">
        <v>89</v>
      </c>
      <c r="C84" s="17"/>
      <c r="D84" s="17"/>
      <c r="E84" s="17"/>
      <c r="F84" s="17"/>
      <c r="G84" s="17"/>
      <c r="H84" s="17"/>
      <c r="I84" s="17"/>
      <c r="J84" s="17">
        <f t="shared" si="8"/>
        <v>0</v>
      </c>
      <c r="K84" s="17"/>
      <c r="L84" s="17">
        <f t="shared" si="9"/>
        <v>0</v>
      </c>
    </row>
    <row r="85" spans="2:12" x14ac:dyDescent="0.4">
      <c r="B85" s="16" t="s">
        <v>90</v>
      </c>
      <c r="C85" s="17"/>
      <c r="D85" s="17"/>
      <c r="E85" s="17"/>
      <c r="F85" s="17">
        <v>8839672</v>
      </c>
      <c r="G85" s="17"/>
      <c r="H85" s="17"/>
      <c r="I85" s="17"/>
      <c r="J85" s="17">
        <f t="shared" si="8"/>
        <v>8839672</v>
      </c>
      <c r="K85" s="17"/>
      <c r="L85" s="17">
        <f t="shared" si="9"/>
        <v>8839672</v>
      </c>
    </row>
    <row r="86" spans="2:12" x14ac:dyDescent="0.4">
      <c r="B86" s="16" t="s">
        <v>91</v>
      </c>
      <c r="C86" s="17"/>
      <c r="D86" s="17"/>
      <c r="E86" s="17"/>
      <c r="F86" s="17"/>
      <c r="G86" s="17"/>
      <c r="H86" s="17"/>
      <c r="I86" s="17"/>
      <c r="J86" s="17">
        <f t="shared" si="8"/>
        <v>0</v>
      </c>
      <c r="K86" s="17"/>
      <c r="L86" s="17">
        <f t="shared" si="9"/>
        <v>0</v>
      </c>
    </row>
    <row r="87" spans="2:12" x14ac:dyDescent="0.4">
      <c r="B87" s="16" t="s">
        <v>92</v>
      </c>
      <c r="C87" s="17"/>
      <c r="D87" s="17"/>
      <c r="E87" s="17"/>
      <c r="F87" s="17"/>
      <c r="G87" s="17">
        <v>79481219</v>
      </c>
      <c r="H87" s="17"/>
      <c r="I87" s="17"/>
      <c r="J87" s="17">
        <f t="shared" si="8"/>
        <v>79481219</v>
      </c>
      <c r="K87" s="17">
        <v>79481219</v>
      </c>
      <c r="L87" s="17">
        <f t="shared" si="9"/>
        <v>0</v>
      </c>
    </row>
    <row r="88" spans="2:12" x14ac:dyDescent="0.4">
      <c r="B88" s="16" t="s">
        <v>93</v>
      </c>
      <c r="C88" s="17">
        <v>32447850</v>
      </c>
      <c r="D88" s="17">
        <v>27657488</v>
      </c>
      <c r="E88" s="17">
        <v>4789452</v>
      </c>
      <c r="F88" s="17">
        <v>35871002</v>
      </c>
      <c r="G88" s="17">
        <v>12930316</v>
      </c>
      <c r="H88" s="17">
        <v>7016533</v>
      </c>
      <c r="I88" s="17">
        <v>12911136</v>
      </c>
      <c r="J88" s="17">
        <f t="shared" si="8"/>
        <v>133623777</v>
      </c>
      <c r="K88" s="17"/>
      <c r="L88" s="17">
        <f t="shared" si="9"/>
        <v>133623777</v>
      </c>
    </row>
    <row r="89" spans="2:12" x14ac:dyDescent="0.4">
      <c r="B89" s="16" t="s">
        <v>94</v>
      </c>
      <c r="C89" s="17">
        <v>9610000</v>
      </c>
      <c r="D89" s="17"/>
      <c r="E89" s="17"/>
      <c r="F89" s="17"/>
      <c r="G89" s="17"/>
      <c r="H89" s="17"/>
      <c r="I89" s="17"/>
      <c r="J89" s="17">
        <f t="shared" si="8"/>
        <v>9610000</v>
      </c>
      <c r="K89" s="17"/>
      <c r="L89" s="17">
        <f t="shared" si="9"/>
        <v>9610000</v>
      </c>
    </row>
    <row r="90" spans="2:12" x14ac:dyDescent="0.4">
      <c r="B90" s="16" t="s">
        <v>95</v>
      </c>
      <c r="C90" s="17"/>
      <c r="D90" s="17"/>
      <c r="E90" s="17"/>
      <c r="F90" s="17"/>
      <c r="G90" s="17"/>
      <c r="H90" s="17"/>
      <c r="I90" s="17"/>
      <c r="J90" s="17">
        <f t="shared" si="8"/>
        <v>0</v>
      </c>
      <c r="K90" s="17"/>
      <c r="L90" s="17">
        <f t="shared" si="9"/>
        <v>0</v>
      </c>
    </row>
    <row r="91" spans="2:12" x14ac:dyDescent="0.4">
      <c r="B91" s="16" t="s">
        <v>96</v>
      </c>
      <c r="C91" s="17"/>
      <c r="D91" s="17"/>
      <c r="E91" s="17"/>
      <c r="F91" s="17"/>
      <c r="G91" s="17"/>
      <c r="H91" s="17"/>
      <c r="I91" s="17"/>
      <c r="J91" s="17">
        <f t="shared" si="8"/>
        <v>0</v>
      </c>
      <c r="K91" s="17"/>
      <c r="L91" s="17">
        <f t="shared" si="9"/>
        <v>0</v>
      </c>
    </row>
    <row r="92" spans="2:12" x14ac:dyDescent="0.4">
      <c r="B92" s="12" t="s">
        <v>97</v>
      </c>
      <c r="C92" s="13">
        <f t="shared" ref="C92:I92" si="11">+C65 +C80</f>
        <v>78600236</v>
      </c>
      <c r="D92" s="13">
        <f t="shared" si="11"/>
        <v>51853134</v>
      </c>
      <c r="E92" s="13">
        <f t="shared" si="11"/>
        <v>12731577</v>
      </c>
      <c r="F92" s="13">
        <f t="shared" si="11"/>
        <v>611767976</v>
      </c>
      <c r="G92" s="13">
        <f t="shared" si="11"/>
        <v>621910144</v>
      </c>
      <c r="H92" s="13">
        <f t="shared" si="11"/>
        <v>98638275</v>
      </c>
      <c r="I92" s="13">
        <f t="shared" si="11"/>
        <v>231297136</v>
      </c>
      <c r="J92" s="13">
        <f t="shared" si="8"/>
        <v>1706798478</v>
      </c>
      <c r="K92" s="13">
        <f>+K65 +K80</f>
        <v>231151415</v>
      </c>
      <c r="L92" s="13">
        <f t="shared" si="9"/>
        <v>1475647063</v>
      </c>
    </row>
    <row r="93" spans="2:12" x14ac:dyDescent="0.4">
      <c r="B93" s="10" t="s">
        <v>98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2" x14ac:dyDescent="0.4">
      <c r="B94" s="14" t="s">
        <v>99</v>
      </c>
      <c r="C94" s="15">
        <f t="shared" ref="C94:I94" si="12">+C95+C96+C97</f>
        <v>106714600</v>
      </c>
      <c r="D94" s="15">
        <f t="shared" si="12"/>
        <v>78302000</v>
      </c>
      <c r="E94" s="15">
        <f t="shared" si="12"/>
        <v>0</v>
      </c>
      <c r="F94" s="15">
        <f t="shared" si="12"/>
        <v>0</v>
      </c>
      <c r="G94" s="15">
        <f t="shared" si="12"/>
        <v>0</v>
      </c>
      <c r="H94" s="15">
        <f t="shared" si="12"/>
        <v>0</v>
      </c>
      <c r="I94" s="15">
        <f t="shared" si="12"/>
        <v>0</v>
      </c>
      <c r="J94" s="15">
        <f t="shared" si="8"/>
        <v>185016600</v>
      </c>
      <c r="K94" s="15">
        <f>+K95+K96+K97</f>
        <v>0</v>
      </c>
      <c r="L94" s="15">
        <f t="shared" si="9"/>
        <v>185016600</v>
      </c>
    </row>
    <row r="95" spans="2:12" x14ac:dyDescent="0.4">
      <c r="B95" s="16" t="s">
        <v>100</v>
      </c>
      <c r="C95" s="17">
        <v>71089006</v>
      </c>
      <c r="D95" s="17">
        <v>78302000</v>
      </c>
      <c r="E95" s="17"/>
      <c r="F95" s="17"/>
      <c r="G95" s="17"/>
      <c r="H95" s="17"/>
      <c r="I95" s="17"/>
      <c r="J95" s="17">
        <f t="shared" si="8"/>
        <v>149391006</v>
      </c>
      <c r="K95" s="17"/>
      <c r="L95" s="17">
        <f t="shared" si="9"/>
        <v>149391006</v>
      </c>
    </row>
    <row r="96" spans="2:12" x14ac:dyDescent="0.4">
      <c r="B96" s="16" t="s">
        <v>101</v>
      </c>
      <c r="C96" s="17">
        <v>27607600</v>
      </c>
      <c r="D96" s="17"/>
      <c r="E96" s="17"/>
      <c r="F96" s="17"/>
      <c r="G96" s="17"/>
      <c r="H96" s="17"/>
      <c r="I96" s="17"/>
      <c r="J96" s="17">
        <f t="shared" si="8"/>
        <v>27607600</v>
      </c>
      <c r="K96" s="17"/>
      <c r="L96" s="17">
        <f t="shared" si="9"/>
        <v>27607600</v>
      </c>
    </row>
    <row r="97" spans="2:12" x14ac:dyDescent="0.4">
      <c r="B97" s="16" t="s">
        <v>102</v>
      </c>
      <c r="C97" s="17">
        <v>8017994</v>
      </c>
      <c r="D97" s="17"/>
      <c r="E97" s="17"/>
      <c r="F97" s="17"/>
      <c r="G97" s="17"/>
      <c r="H97" s="17"/>
      <c r="I97" s="17"/>
      <c r="J97" s="17">
        <f t="shared" si="8"/>
        <v>8017994</v>
      </c>
      <c r="K97" s="17"/>
      <c r="L97" s="17">
        <f t="shared" si="9"/>
        <v>8017994</v>
      </c>
    </row>
    <row r="98" spans="2:12" x14ac:dyDescent="0.4">
      <c r="B98" s="16" t="s">
        <v>103</v>
      </c>
      <c r="C98" s="17">
        <v>96469445</v>
      </c>
      <c r="D98" s="17">
        <v>114998469</v>
      </c>
      <c r="E98" s="17">
        <v>37658210</v>
      </c>
      <c r="F98" s="17">
        <v>331163150</v>
      </c>
      <c r="G98" s="17">
        <v>266517099</v>
      </c>
      <c r="H98" s="17">
        <v>63788927</v>
      </c>
      <c r="I98" s="17">
        <v>102622762</v>
      </c>
      <c r="J98" s="17">
        <f t="shared" si="8"/>
        <v>1013218062</v>
      </c>
      <c r="K98" s="17"/>
      <c r="L98" s="17">
        <f t="shared" si="9"/>
        <v>1013218062</v>
      </c>
    </row>
    <row r="99" spans="2:12" x14ac:dyDescent="0.4">
      <c r="B99" s="16" t="s">
        <v>104</v>
      </c>
      <c r="C99" s="17">
        <f t="shared" ref="C99:I99" si="13">+C100+C101+C102+C103+C104+C105+C106+C107</f>
        <v>162558041</v>
      </c>
      <c r="D99" s="17">
        <f t="shared" si="13"/>
        <v>130110000</v>
      </c>
      <c r="E99" s="17">
        <f t="shared" si="13"/>
        <v>11600000</v>
      </c>
      <c r="F99" s="17">
        <f t="shared" si="13"/>
        <v>32888111</v>
      </c>
      <c r="G99" s="17">
        <f t="shared" si="13"/>
        <v>14525000</v>
      </c>
      <c r="H99" s="17">
        <f t="shared" si="13"/>
        <v>4842000</v>
      </c>
      <c r="I99" s="17">
        <f t="shared" si="13"/>
        <v>4841000</v>
      </c>
      <c r="J99" s="17">
        <f t="shared" si="8"/>
        <v>361364152</v>
      </c>
      <c r="K99" s="17">
        <f>+K100+K101+K102+K103+K104+K105+K106+K107</f>
        <v>0</v>
      </c>
      <c r="L99" s="17">
        <f t="shared" si="9"/>
        <v>361364152</v>
      </c>
    </row>
    <row r="100" spans="2:12" x14ac:dyDescent="0.4">
      <c r="B100" s="16" t="s">
        <v>105</v>
      </c>
      <c r="C100" s="17"/>
      <c r="D100" s="17"/>
      <c r="E100" s="17">
        <v>2500000</v>
      </c>
      <c r="F100" s="17"/>
      <c r="G100" s="17"/>
      <c r="H100" s="17"/>
      <c r="I100" s="17"/>
      <c r="J100" s="17">
        <f t="shared" si="8"/>
        <v>2500000</v>
      </c>
      <c r="K100" s="17"/>
      <c r="L100" s="17">
        <f t="shared" si="9"/>
        <v>2500000</v>
      </c>
    </row>
    <row r="101" spans="2:12" x14ac:dyDescent="0.4">
      <c r="B101" s="16" t="s">
        <v>106</v>
      </c>
      <c r="C101" s="17"/>
      <c r="D101" s="17"/>
      <c r="E101" s="17"/>
      <c r="F101" s="17"/>
      <c r="G101" s="17"/>
      <c r="H101" s="17"/>
      <c r="I101" s="17"/>
      <c r="J101" s="17">
        <f t="shared" si="8"/>
        <v>0</v>
      </c>
      <c r="K101" s="17"/>
      <c r="L101" s="17">
        <f t="shared" si="9"/>
        <v>0</v>
      </c>
    </row>
    <row r="102" spans="2:12" x14ac:dyDescent="0.4">
      <c r="B102" s="16" t="s">
        <v>107</v>
      </c>
      <c r="C102" s="17">
        <v>107000000</v>
      </c>
      <c r="D102" s="17">
        <v>130110000</v>
      </c>
      <c r="E102" s="17">
        <v>3100000</v>
      </c>
      <c r="F102" s="17">
        <v>32888111</v>
      </c>
      <c r="G102" s="17">
        <v>14525000</v>
      </c>
      <c r="H102" s="17">
        <v>4842000</v>
      </c>
      <c r="I102" s="17">
        <v>4841000</v>
      </c>
      <c r="J102" s="17">
        <f t="shared" si="8"/>
        <v>297306111</v>
      </c>
      <c r="K102" s="17"/>
      <c r="L102" s="17">
        <f t="shared" si="9"/>
        <v>297306111</v>
      </c>
    </row>
    <row r="103" spans="2:12" x14ac:dyDescent="0.4">
      <c r="B103" s="16" t="s">
        <v>108</v>
      </c>
      <c r="C103" s="17">
        <v>51794000</v>
      </c>
      <c r="D103" s="17"/>
      <c r="E103" s="17"/>
      <c r="F103" s="17"/>
      <c r="G103" s="17"/>
      <c r="H103" s="17"/>
      <c r="I103" s="17"/>
      <c r="J103" s="17">
        <f t="shared" si="8"/>
        <v>51794000</v>
      </c>
      <c r="K103" s="17"/>
      <c r="L103" s="17">
        <f t="shared" si="9"/>
        <v>51794000</v>
      </c>
    </row>
    <row r="104" spans="2:12" x14ac:dyDescent="0.4">
      <c r="B104" s="16" t="s">
        <v>109</v>
      </c>
      <c r="C104" s="17">
        <v>3764041</v>
      </c>
      <c r="D104" s="17"/>
      <c r="E104" s="17"/>
      <c r="F104" s="17"/>
      <c r="G104" s="17"/>
      <c r="H104" s="17"/>
      <c r="I104" s="17"/>
      <c r="J104" s="17">
        <f t="shared" si="8"/>
        <v>3764041</v>
      </c>
      <c r="K104" s="17"/>
      <c r="L104" s="17">
        <f t="shared" si="9"/>
        <v>3764041</v>
      </c>
    </row>
    <row r="105" spans="2:12" x14ac:dyDescent="0.4">
      <c r="B105" s="16" t="s">
        <v>110</v>
      </c>
      <c r="C105" s="17"/>
      <c r="D105" s="17"/>
      <c r="E105" s="17">
        <v>6000000</v>
      </c>
      <c r="F105" s="17"/>
      <c r="G105" s="17"/>
      <c r="H105" s="17"/>
      <c r="I105" s="17"/>
      <c r="J105" s="17">
        <f t="shared" si="8"/>
        <v>6000000</v>
      </c>
      <c r="K105" s="17"/>
      <c r="L105" s="17">
        <f t="shared" si="9"/>
        <v>6000000</v>
      </c>
    </row>
    <row r="106" spans="2:12" x14ac:dyDescent="0.4">
      <c r="B106" s="16" t="s">
        <v>111</v>
      </c>
      <c r="C106" s="17"/>
      <c r="D106" s="17"/>
      <c r="E106" s="17"/>
      <c r="F106" s="17"/>
      <c r="G106" s="17"/>
      <c r="H106" s="17"/>
      <c r="I106" s="17"/>
      <c r="J106" s="17">
        <f t="shared" si="8"/>
        <v>0</v>
      </c>
      <c r="K106" s="17"/>
      <c r="L106" s="17">
        <f t="shared" si="9"/>
        <v>0</v>
      </c>
    </row>
    <row r="107" spans="2:12" x14ac:dyDescent="0.4">
      <c r="B107" s="16" t="s">
        <v>112</v>
      </c>
      <c r="C107" s="17"/>
      <c r="D107" s="17"/>
      <c r="E107" s="17"/>
      <c r="F107" s="17"/>
      <c r="G107" s="17"/>
      <c r="H107" s="17"/>
      <c r="I107" s="17"/>
      <c r="J107" s="17">
        <f t="shared" si="8"/>
        <v>0</v>
      </c>
      <c r="K107" s="17"/>
      <c r="L107" s="17">
        <f t="shared" si="9"/>
        <v>0</v>
      </c>
    </row>
    <row r="108" spans="2:12" x14ac:dyDescent="0.4">
      <c r="B108" s="16" t="s">
        <v>113</v>
      </c>
      <c r="C108" s="17">
        <v>447879519</v>
      </c>
      <c r="D108" s="17">
        <v>436963394</v>
      </c>
      <c r="E108" s="17">
        <v>58791010</v>
      </c>
      <c r="F108" s="17">
        <v>865818244</v>
      </c>
      <c r="G108" s="17">
        <v>12412660</v>
      </c>
      <c r="H108" s="17">
        <v>234942031</v>
      </c>
      <c r="I108" s="17">
        <v>61154454</v>
      </c>
      <c r="J108" s="17">
        <f t="shared" si="8"/>
        <v>2117961312</v>
      </c>
      <c r="K108" s="17"/>
      <c r="L108" s="17">
        <f t="shared" si="9"/>
        <v>2117961312</v>
      </c>
    </row>
    <row r="109" spans="2:12" x14ac:dyDescent="0.4">
      <c r="B109" s="18" t="s">
        <v>114</v>
      </c>
      <c r="C109" s="19">
        <v>-8547596</v>
      </c>
      <c r="D109" s="19">
        <v>12543694</v>
      </c>
      <c r="E109" s="19">
        <v>-267302</v>
      </c>
      <c r="F109" s="19">
        <v>31020157</v>
      </c>
      <c r="G109" s="19">
        <v>6850425</v>
      </c>
      <c r="H109" s="19">
        <v>3011097</v>
      </c>
      <c r="I109" s="19">
        <v>-3753476</v>
      </c>
      <c r="J109" s="19">
        <f t="shared" si="8"/>
        <v>40856999</v>
      </c>
      <c r="K109" s="19"/>
      <c r="L109" s="19">
        <f t="shared" si="9"/>
        <v>40856999</v>
      </c>
    </row>
    <row r="110" spans="2:12" x14ac:dyDescent="0.4">
      <c r="B110" s="12" t="s">
        <v>115</v>
      </c>
      <c r="C110" s="13">
        <f t="shared" ref="C110:I110" si="14">+C94 +C98 +C99 +C108</f>
        <v>813621605</v>
      </c>
      <c r="D110" s="13">
        <f t="shared" si="14"/>
        <v>760373863</v>
      </c>
      <c r="E110" s="13">
        <f t="shared" si="14"/>
        <v>108049220</v>
      </c>
      <c r="F110" s="13">
        <f t="shared" si="14"/>
        <v>1229869505</v>
      </c>
      <c r="G110" s="13">
        <f t="shared" si="14"/>
        <v>293454759</v>
      </c>
      <c r="H110" s="13">
        <f t="shared" si="14"/>
        <v>303572958</v>
      </c>
      <c r="I110" s="13">
        <f t="shared" si="14"/>
        <v>168618216</v>
      </c>
      <c r="J110" s="13">
        <f t="shared" si="8"/>
        <v>3677560126</v>
      </c>
      <c r="K110" s="13">
        <f>+K94 +K98 +K99 +K108</f>
        <v>0</v>
      </c>
      <c r="L110" s="13">
        <f t="shared" si="9"/>
        <v>3677560126</v>
      </c>
    </row>
    <row r="111" spans="2:12" x14ac:dyDescent="0.4">
      <c r="B111" s="10" t="s">
        <v>116</v>
      </c>
      <c r="C111" s="11">
        <f t="shared" ref="C111:I111" si="15">+C92 +C110</f>
        <v>892221841</v>
      </c>
      <c r="D111" s="11">
        <f t="shared" si="15"/>
        <v>812226997</v>
      </c>
      <c r="E111" s="11">
        <f t="shared" si="15"/>
        <v>120780797</v>
      </c>
      <c r="F111" s="11">
        <f t="shared" si="15"/>
        <v>1841637481</v>
      </c>
      <c r="G111" s="11">
        <f t="shared" si="15"/>
        <v>915364903</v>
      </c>
      <c r="H111" s="11">
        <f t="shared" si="15"/>
        <v>402211233</v>
      </c>
      <c r="I111" s="11">
        <f t="shared" si="15"/>
        <v>399915352</v>
      </c>
      <c r="J111" s="11">
        <f t="shared" si="8"/>
        <v>5384358604</v>
      </c>
      <c r="K111" s="11">
        <f>+K92 +K110</f>
        <v>231151415</v>
      </c>
      <c r="L111" s="11">
        <f t="shared" si="9"/>
        <v>5153207189</v>
      </c>
    </row>
  </sheetData>
  <mergeCells count="2">
    <mergeCell ref="B3:L3"/>
    <mergeCell ref="B5:L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7AF90-2E20-4D75-A20F-DDEED4710400}">
  <sheetPr>
    <pageSetUpPr fitToPage="1"/>
  </sheetPr>
  <dimension ref="B2:F111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6" width="20.75" customWidth="1"/>
  </cols>
  <sheetData>
    <row r="2" spans="2:6" ht="21" x14ac:dyDescent="0.4">
      <c r="B2" s="2"/>
      <c r="C2" s="2"/>
      <c r="D2" s="1"/>
      <c r="E2" s="3"/>
      <c r="F2" s="3" t="s">
        <v>0</v>
      </c>
    </row>
    <row r="3" spans="2:6" ht="21" x14ac:dyDescent="0.4">
      <c r="B3" s="4" t="s">
        <v>117</v>
      </c>
      <c r="C3" s="4"/>
      <c r="D3" s="4"/>
      <c r="E3" s="4"/>
      <c r="F3" s="4"/>
    </row>
    <row r="4" spans="2:6" x14ac:dyDescent="0.4">
      <c r="B4" s="5"/>
      <c r="C4" s="5"/>
      <c r="D4" s="5"/>
      <c r="E4" s="1"/>
      <c r="F4" s="1"/>
    </row>
    <row r="5" spans="2:6" ht="21" x14ac:dyDescent="0.4">
      <c r="B5" s="6" t="s">
        <v>2</v>
      </c>
      <c r="C5" s="6"/>
      <c r="D5" s="6"/>
      <c r="E5" s="6"/>
      <c r="F5" s="6"/>
    </row>
    <row r="6" spans="2:6" x14ac:dyDescent="0.4">
      <c r="B6" s="7"/>
      <c r="C6" s="7"/>
      <c r="D6" s="1"/>
      <c r="E6" s="1"/>
      <c r="F6" s="7" t="s">
        <v>3</v>
      </c>
    </row>
    <row r="7" spans="2:6" ht="42.75" x14ac:dyDescent="0.4">
      <c r="B7" s="8" t="s">
        <v>4</v>
      </c>
      <c r="C7" s="8" t="s">
        <v>118</v>
      </c>
      <c r="D7" s="8" t="s">
        <v>12</v>
      </c>
      <c r="E7" s="8" t="s">
        <v>13</v>
      </c>
      <c r="F7" s="8" t="s">
        <v>14</v>
      </c>
    </row>
    <row r="8" spans="2:6" x14ac:dyDescent="0.4">
      <c r="B8" s="10" t="s">
        <v>15</v>
      </c>
      <c r="C8" s="11"/>
      <c r="D8" s="11"/>
      <c r="E8" s="11"/>
      <c r="F8" s="11"/>
    </row>
    <row r="9" spans="2:6" x14ac:dyDescent="0.4">
      <c r="B9" s="12" t="s">
        <v>16</v>
      </c>
      <c r="C9" s="13">
        <f>+C10+C11+C12+C13+C14+C15+C16+C17+C18+C19+C20</f>
        <v>427614</v>
      </c>
      <c r="D9" s="13">
        <f t="shared" ref="D9:D72" si="0">+C9</f>
        <v>427614</v>
      </c>
      <c r="E9" s="13">
        <f>+E10+E11+E12+E13+E14+E15+E16+E17+E18+E19+E20</f>
        <v>0</v>
      </c>
      <c r="F9" s="13">
        <f t="shared" ref="F9:F72" si="1">D9-ABS(E9)</f>
        <v>427614</v>
      </c>
    </row>
    <row r="10" spans="2:6" x14ac:dyDescent="0.4">
      <c r="B10" s="14" t="s">
        <v>17</v>
      </c>
      <c r="C10" s="15">
        <v>427614</v>
      </c>
      <c r="D10" s="15">
        <f t="shared" si="0"/>
        <v>427614</v>
      </c>
      <c r="E10" s="15"/>
      <c r="F10" s="15">
        <f t="shared" si="1"/>
        <v>427614</v>
      </c>
    </row>
    <row r="11" spans="2:6" x14ac:dyDescent="0.4">
      <c r="B11" s="16" t="s">
        <v>18</v>
      </c>
      <c r="C11" s="17"/>
      <c r="D11" s="17">
        <f t="shared" si="0"/>
        <v>0</v>
      </c>
      <c r="E11" s="17"/>
      <c r="F11" s="17">
        <f t="shared" si="1"/>
        <v>0</v>
      </c>
    </row>
    <row r="12" spans="2:6" x14ac:dyDescent="0.4">
      <c r="B12" s="16" t="s">
        <v>19</v>
      </c>
      <c r="C12" s="17"/>
      <c r="D12" s="17">
        <f t="shared" si="0"/>
        <v>0</v>
      </c>
      <c r="E12" s="17"/>
      <c r="F12" s="17">
        <f t="shared" si="1"/>
        <v>0</v>
      </c>
    </row>
    <row r="13" spans="2:6" x14ac:dyDescent="0.4">
      <c r="B13" s="16" t="s">
        <v>20</v>
      </c>
      <c r="C13" s="17"/>
      <c r="D13" s="17">
        <f t="shared" si="0"/>
        <v>0</v>
      </c>
      <c r="E13" s="17"/>
      <c r="F13" s="17">
        <f t="shared" si="1"/>
        <v>0</v>
      </c>
    </row>
    <row r="14" spans="2:6" x14ac:dyDescent="0.4">
      <c r="B14" s="16" t="s">
        <v>21</v>
      </c>
      <c r="C14" s="17"/>
      <c r="D14" s="17">
        <f t="shared" si="0"/>
        <v>0</v>
      </c>
      <c r="E14" s="17"/>
      <c r="F14" s="17">
        <f t="shared" si="1"/>
        <v>0</v>
      </c>
    </row>
    <row r="15" spans="2:6" x14ac:dyDescent="0.4">
      <c r="B15" s="16" t="s">
        <v>22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4">
      <c r="B16" s="16" t="s">
        <v>23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4">
      <c r="B17" s="16" t="s">
        <v>24</v>
      </c>
      <c r="C17" s="17"/>
      <c r="D17" s="17">
        <f t="shared" si="0"/>
        <v>0</v>
      </c>
      <c r="E17" s="17"/>
      <c r="F17" s="17">
        <f t="shared" si="1"/>
        <v>0</v>
      </c>
    </row>
    <row r="18" spans="2:6" x14ac:dyDescent="0.4">
      <c r="B18" s="16" t="s">
        <v>25</v>
      </c>
      <c r="C18" s="17"/>
      <c r="D18" s="17">
        <f t="shared" si="0"/>
        <v>0</v>
      </c>
      <c r="E18" s="17"/>
      <c r="F18" s="17">
        <f t="shared" si="1"/>
        <v>0</v>
      </c>
    </row>
    <row r="19" spans="2:6" x14ac:dyDescent="0.4">
      <c r="B19" s="16" t="s">
        <v>26</v>
      </c>
      <c r="C19" s="17"/>
      <c r="D19" s="17">
        <f t="shared" si="0"/>
        <v>0</v>
      </c>
      <c r="E19" s="17"/>
      <c r="F19" s="17">
        <f t="shared" si="1"/>
        <v>0</v>
      </c>
    </row>
    <row r="20" spans="2:6" x14ac:dyDescent="0.4">
      <c r="B20" s="16" t="s">
        <v>27</v>
      </c>
      <c r="C20" s="17"/>
      <c r="D20" s="17">
        <f t="shared" si="0"/>
        <v>0</v>
      </c>
      <c r="E20" s="17"/>
      <c r="F20" s="17">
        <f t="shared" si="1"/>
        <v>0</v>
      </c>
    </row>
    <row r="21" spans="2:6" x14ac:dyDescent="0.4">
      <c r="B21" s="12" t="s">
        <v>28</v>
      </c>
      <c r="C21" s="13">
        <f>+C22 +C28</f>
        <v>0</v>
      </c>
      <c r="D21" s="13">
        <f t="shared" si="0"/>
        <v>0</v>
      </c>
      <c r="E21" s="13">
        <f>+E22 +E28</f>
        <v>0</v>
      </c>
      <c r="F21" s="13">
        <f t="shared" si="1"/>
        <v>0</v>
      </c>
    </row>
    <row r="22" spans="2:6" x14ac:dyDescent="0.4">
      <c r="B22" s="12" t="s">
        <v>29</v>
      </c>
      <c r="C22" s="13">
        <f>+C23+C24+C25-ABS(C26)+C27</f>
        <v>0</v>
      </c>
      <c r="D22" s="13">
        <f t="shared" si="0"/>
        <v>0</v>
      </c>
      <c r="E22" s="13">
        <f>+E23+E24+E25-ABS(E26)+E27</f>
        <v>0</v>
      </c>
      <c r="F22" s="13">
        <f t="shared" si="1"/>
        <v>0</v>
      </c>
    </row>
    <row r="23" spans="2:6" x14ac:dyDescent="0.4">
      <c r="B23" s="14" t="s">
        <v>30</v>
      </c>
      <c r="C23" s="15"/>
      <c r="D23" s="15">
        <f t="shared" si="0"/>
        <v>0</v>
      </c>
      <c r="E23" s="15"/>
      <c r="F23" s="15">
        <f t="shared" si="1"/>
        <v>0</v>
      </c>
    </row>
    <row r="24" spans="2:6" x14ac:dyDescent="0.4">
      <c r="B24" s="16" t="s">
        <v>31</v>
      </c>
      <c r="C24" s="17"/>
      <c r="D24" s="17">
        <f t="shared" si="0"/>
        <v>0</v>
      </c>
      <c r="E24" s="17"/>
      <c r="F24" s="17">
        <f t="shared" si="1"/>
        <v>0</v>
      </c>
    </row>
    <row r="25" spans="2:6" x14ac:dyDescent="0.4">
      <c r="B25" s="16" t="s">
        <v>32</v>
      </c>
      <c r="C25" s="17"/>
      <c r="D25" s="17">
        <f t="shared" si="0"/>
        <v>0</v>
      </c>
      <c r="E25" s="17"/>
      <c r="F25" s="17">
        <f t="shared" si="1"/>
        <v>0</v>
      </c>
    </row>
    <row r="26" spans="2:6" x14ac:dyDescent="0.4">
      <c r="B26" s="16" t="s">
        <v>33</v>
      </c>
      <c r="C26" s="17"/>
      <c r="D26" s="17">
        <f t="shared" si="0"/>
        <v>0</v>
      </c>
      <c r="E26" s="17"/>
      <c r="F26" s="17">
        <f t="shared" si="1"/>
        <v>0</v>
      </c>
    </row>
    <row r="27" spans="2:6" x14ac:dyDescent="0.4">
      <c r="B27" s="18" t="s">
        <v>34</v>
      </c>
      <c r="C27" s="19"/>
      <c r="D27" s="19">
        <f t="shared" si="0"/>
        <v>0</v>
      </c>
      <c r="E27" s="19"/>
      <c r="F27" s="19">
        <f t="shared" si="1"/>
        <v>0</v>
      </c>
    </row>
    <row r="28" spans="2:6" x14ac:dyDescent="0.4">
      <c r="B28" s="12" t="s">
        <v>35</v>
      </c>
      <c r="C28" s="13">
        <f>+C29+C30+C31+C32+C33+C34+C35+C36+C37+C38+C39+C40+C41+C42+C43+C44+C45+C46+C47+C48+C49+C50+C51+C52+C53+C54+C55+C56+C57+C58+C59+C60-ABS(C61)-ABS(C62)</f>
        <v>0</v>
      </c>
      <c r="D28" s="13">
        <f t="shared" si="0"/>
        <v>0</v>
      </c>
      <c r="E28" s="13">
        <f>+E29+E30+E31+E32+E33+E34+E35+E36+E37+E38+E39+E40+E41+E42+E43+E44+E45+E46+E47+E48+E49+E50+E51+E52+E53+E54+E55+E56+E57+E58+E59+E60-ABS(E61)-ABS(E62)</f>
        <v>0</v>
      </c>
      <c r="F28" s="13">
        <f t="shared" si="1"/>
        <v>0</v>
      </c>
    </row>
    <row r="29" spans="2:6" x14ac:dyDescent="0.4">
      <c r="B29" s="16" t="s">
        <v>31</v>
      </c>
      <c r="C29" s="17"/>
      <c r="D29" s="17">
        <f t="shared" si="0"/>
        <v>0</v>
      </c>
      <c r="E29" s="17"/>
      <c r="F29" s="17">
        <f t="shared" si="1"/>
        <v>0</v>
      </c>
    </row>
    <row r="30" spans="2:6" x14ac:dyDescent="0.4">
      <c r="B30" s="16" t="s">
        <v>33</v>
      </c>
      <c r="C30" s="17"/>
      <c r="D30" s="17">
        <f t="shared" si="0"/>
        <v>0</v>
      </c>
      <c r="E30" s="17"/>
      <c r="F30" s="17">
        <f t="shared" si="1"/>
        <v>0</v>
      </c>
    </row>
    <row r="31" spans="2:6" x14ac:dyDescent="0.4">
      <c r="B31" s="16" t="s">
        <v>36</v>
      </c>
      <c r="C31" s="17"/>
      <c r="D31" s="17">
        <f t="shared" si="0"/>
        <v>0</v>
      </c>
      <c r="E31" s="17"/>
      <c r="F31" s="17">
        <f t="shared" si="1"/>
        <v>0</v>
      </c>
    </row>
    <row r="32" spans="2:6" x14ac:dyDescent="0.4">
      <c r="B32" s="16" t="s">
        <v>37</v>
      </c>
      <c r="C32" s="17"/>
      <c r="D32" s="17">
        <f t="shared" si="0"/>
        <v>0</v>
      </c>
      <c r="E32" s="17"/>
      <c r="F32" s="17">
        <f t="shared" si="1"/>
        <v>0</v>
      </c>
    </row>
    <row r="33" spans="2:6" x14ac:dyDescent="0.4">
      <c r="B33" s="16" t="s">
        <v>38</v>
      </c>
      <c r="C33" s="17"/>
      <c r="D33" s="17">
        <f t="shared" si="0"/>
        <v>0</v>
      </c>
      <c r="E33" s="17"/>
      <c r="F33" s="17">
        <f t="shared" si="1"/>
        <v>0</v>
      </c>
    </row>
    <row r="34" spans="2:6" x14ac:dyDescent="0.4">
      <c r="B34" s="16" t="s">
        <v>39</v>
      </c>
      <c r="C34" s="17"/>
      <c r="D34" s="17">
        <f t="shared" si="0"/>
        <v>0</v>
      </c>
      <c r="E34" s="17"/>
      <c r="F34" s="17">
        <f t="shared" si="1"/>
        <v>0</v>
      </c>
    </row>
    <row r="35" spans="2:6" x14ac:dyDescent="0.4">
      <c r="B35" s="16" t="s">
        <v>40</v>
      </c>
      <c r="C35" s="17"/>
      <c r="D35" s="17">
        <f t="shared" si="0"/>
        <v>0</v>
      </c>
      <c r="E35" s="17"/>
      <c r="F35" s="17">
        <f t="shared" si="1"/>
        <v>0</v>
      </c>
    </row>
    <row r="36" spans="2:6" x14ac:dyDescent="0.4">
      <c r="B36" s="16" t="s">
        <v>41</v>
      </c>
      <c r="C36" s="17"/>
      <c r="D36" s="17">
        <f t="shared" si="0"/>
        <v>0</v>
      </c>
      <c r="E36" s="17"/>
      <c r="F36" s="17">
        <f t="shared" si="1"/>
        <v>0</v>
      </c>
    </row>
    <row r="37" spans="2:6" x14ac:dyDescent="0.4">
      <c r="B37" s="16" t="s">
        <v>42</v>
      </c>
      <c r="C37" s="17"/>
      <c r="D37" s="17">
        <f t="shared" si="0"/>
        <v>0</v>
      </c>
      <c r="E37" s="17"/>
      <c r="F37" s="17">
        <f t="shared" si="1"/>
        <v>0</v>
      </c>
    </row>
    <row r="38" spans="2:6" x14ac:dyDescent="0.4">
      <c r="B38" s="16" t="s">
        <v>43</v>
      </c>
      <c r="C38" s="17"/>
      <c r="D38" s="17">
        <f t="shared" si="0"/>
        <v>0</v>
      </c>
      <c r="E38" s="17"/>
      <c r="F38" s="17">
        <f t="shared" si="1"/>
        <v>0</v>
      </c>
    </row>
    <row r="39" spans="2:6" x14ac:dyDescent="0.4">
      <c r="B39" s="16" t="s">
        <v>44</v>
      </c>
      <c r="C39" s="17"/>
      <c r="D39" s="17">
        <f t="shared" si="0"/>
        <v>0</v>
      </c>
      <c r="E39" s="17"/>
      <c r="F39" s="17">
        <f t="shared" si="1"/>
        <v>0</v>
      </c>
    </row>
    <row r="40" spans="2:6" x14ac:dyDescent="0.4">
      <c r="B40" s="16" t="s">
        <v>45</v>
      </c>
      <c r="C40" s="17"/>
      <c r="D40" s="17">
        <f t="shared" si="0"/>
        <v>0</v>
      </c>
      <c r="E40" s="17"/>
      <c r="F40" s="17">
        <f t="shared" si="1"/>
        <v>0</v>
      </c>
    </row>
    <row r="41" spans="2:6" x14ac:dyDescent="0.4">
      <c r="B41" s="16" t="s">
        <v>46</v>
      </c>
      <c r="C41" s="17"/>
      <c r="D41" s="17">
        <f t="shared" si="0"/>
        <v>0</v>
      </c>
      <c r="E41" s="17"/>
      <c r="F41" s="17">
        <f t="shared" si="1"/>
        <v>0</v>
      </c>
    </row>
    <row r="42" spans="2:6" x14ac:dyDescent="0.4">
      <c r="B42" s="16" t="s">
        <v>47</v>
      </c>
      <c r="C42" s="17"/>
      <c r="D42" s="17">
        <f t="shared" si="0"/>
        <v>0</v>
      </c>
      <c r="E42" s="17"/>
      <c r="F42" s="17">
        <f t="shared" si="1"/>
        <v>0</v>
      </c>
    </row>
    <row r="43" spans="2:6" x14ac:dyDescent="0.4">
      <c r="B43" s="16" t="s">
        <v>48</v>
      </c>
      <c r="C43" s="17"/>
      <c r="D43" s="17">
        <f t="shared" si="0"/>
        <v>0</v>
      </c>
      <c r="E43" s="17"/>
      <c r="F43" s="17">
        <f t="shared" si="1"/>
        <v>0</v>
      </c>
    </row>
    <row r="44" spans="2:6" x14ac:dyDescent="0.4">
      <c r="B44" s="16" t="s">
        <v>49</v>
      </c>
      <c r="C44" s="17"/>
      <c r="D44" s="17">
        <f t="shared" si="0"/>
        <v>0</v>
      </c>
      <c r="E44" s="17"/>
      <c r="F44" s="17">
        <f t="shared" si="1"/>
        <v>0</v>
      </c>
    </row>
    <row r="45" spans="2:6" x14ac:dyDescent="0.4">
      <c r="B45" s="16" t="s">
        <v>50</v>
      </c>
      <c r="C45" s="17"/>
      <c r="D45" s="17">
        <f t="shared" si="0"/>
        <v>0</v>
      </c>
      <c r="E45" s="17"/>
      <c r="F45" s="17">
        <f t="shared" si="1"/>
        <v>0</v>
      </c>
    </row>
    <row r="46" spans="2:6" x14ac:dyDescent="0.4">
      <c r="B46" s="16" t="s">
        <v>51</v>
      </c>
      <c r="C46" s="17"/>
      <c r="D46" s="17">
        <f t="shared" si="0"/>
        <v>0</v>
      </c>
      <c r="E46" s="17"/>
      <c r="F46" s="17">
        <f t="shared" si="1"/>
        <v>0</v>
      </c>
    </row>
    <row r="47" spans="2:6" x14ac:dyDescent="0.4">
      <c r="B47" s="16" t="s">
        <v>52</v>
      </c>
      <c r="C47" s="17"/>
      <c r="D47" s="17">
        <f t="shared" si="0"/>
        <v>0</v>
      </c>
      <c r="E47" s="17"/>
      <c r="F47" s="17">
        <f t="shared" si="1"/>
        <v>0</v>
      </c>
    </row>
    <row r="48" spans="2:6" x14ac:dyDescent="0.4">
      <c r="B48" s="16" t="s">
        <v>53</v>
      </c>
      <c r="C48" s="17"/>
      <c r="D48" s="17">
        <f t="shared" si="0"/>
        <v>0</v>
      </c>
      <c r="E48" s="17"/>
      <c r="F48" s="17">
        <f t="shared" si="1"/>
        <v>0</v>
      </c>
    </row>
    <row r="49" spans="2:6" x14ac:dyDescent="0.4">
      <c r="B49" s="16" t="s">
        <v>54</v>
      </c>
      <c r="C49" s="17"/>
      <c r="D49" s="17">
        <f t="shared" si="0"/>
        <v>0</v>
      </c>
      <c r="E49" s="17"/>
      <c r="F49" s="17">
        <f t="shared" si="1"/>
        <v>0</v>
      </c>
    </row>
    <row r="50" spans="2:6" x14ac:dyDescent="0.4">
      <c r="B50" s="16" t="s">
        <v>55</v>
      </c>
      <c r="C50" s="17"/>
      <c r="D50" s="17">
        <f t="shared" si="0"/>
        <v>0</v>
      </c>
      <c r="E50" s="17"/>
      <c r="F50" s="17">
        <f t="shared" si="1"/>
        <v>0</v>
      </c>
    </row>
    <row r="51" spans="2:6" x14ac:dyDescent="0.4">
      <c r="B51" s="16" t="s">
        <v>56</v>
      </c>
      <c r="C51" s="17"/>
      <c r="D51" s="17">
        <f t="shared" si="0"/>
        <v>0</v>
      </c>
      <c r="E51" s="17"/>
      <c r="F51" s="17">
        <f t="shared" si="1"/>
        <v>0</v>
      </c>
    </row>
    <row r="52" spans="2:6" x14ac:dyDescent="0.4">
      <c r="B52" s="16" t="s">
        <v>57</v>
      </c>
      <c r="C52" s="17"/>
      <c r="D52" s="17">
        <f t="shared" si="0"/>
        <v>0</v>
      </c>
      <c r="E52" s="17"/>
      <c r="F52" s="17">
        <f t="shared" si="1"/>
        <v>0</v>
      </c>
    </row>
    <row r="53" spans="2:6" x14ac:dyDescent="0.4">
      <c r="B53" s="16" t="s">
        <v>58</v>
      </c>
      <c r="C53" s="17"/>
      <c r="D53" s="17">
        <f t="shared" si="0"/>
        <v>0</v>
      </c>
      <c r="E53" s="17"/>
      <c r="F53" s="17">
        <f t="shared" si="1"/>
        <v>0</v>
      </c>
    </row>
    <row r="54" spans="2:6" x14ac:dyDescent="0.4">
      <c r="B54" s="16" t="s">
        <v>59</v>
      </c>
      <c r="C54" s="17"/>
      <c r="D54" s="17">
        <f t="shared" si="0"/>
        <v>0</v>
      </c>
      <c r="E54" s="17"/>
      <c r="F54" s="17">
        <f t="shared" si="1"/>
        <v>0</v>
      </c>
    </row>
    <row r="55" spans="2:6" x14ac:dyDescent="0.4">
      <c r="B55" s="16" t="s">
        <v>60</v>
      </c>
      <c r="C55" s="17"/>
      <c r="D55" s="17">
        <f t="shared" si="0"/>
        <v>0</v>
      </c>
      <c r="E55" s="17"/>
      <c r="F55" s="17">
        <f t="shared" si="1"/>
        <v>0</v>
      </c>
    </row>
    <row r="56" spans="2:6" x14ac:dyDescent="0.4">
      <c r="B56" s="16" t="s">
        <v>61</v>
      </c>
      <c r="C56" s="17"/>
      <c r="D56" s="17">
        <f t="shared" si="0"/>
        <v>0</v>
      </c>
      <c r="E56" s="17"/>
      <c r="F56" s="17">
        <f t="shared" si="1"/>
        <v>0</v>
      </c>
    </row>
    <row r="57" spans="2:6" x14ac:dyDescent="0.4">
      <c r="B57" s="16" t="s">
        <v>62</v>
      </c>
      <c r="C57" s="17"/>
      <c r="D57" s="17">
        <f t="shared" si="0"/>
        <v>0</v>
      </c>
      <c r="E57" s="17"/>
      <c r="F57" s="17">
        <f t="shared" si="1"/>
        <v>0</v>
      </c>
    </row>
    <row r="58" spans="2:6" x14ac:dyDescent="0.4">
      <c r="B58" s="16" t="s">
        <v>63</v>
      </c>
      <c r="C58" s="17"/>
      <c r="D58" s="17">
        <f t="shared" si="0"/>
        <v>0</v>
      </c>
      <c r="E58" s="17"/>
      <c r="F58" s="17">
        <f t="shared" si="1"/>
        <v>0</v>
      </c>
    </row>
    <row r="59" spans="2:6" x14ac:dyDescent="0.4">
      <c r="B59" s="16" t="s">
        <v>64</v>
      </c>
      <c r="C59" s="17"/>
      <c r="D59" s="17">
        <f t="shared" si="0"/>
        <v>0</v>
      </c>
      <c r="E59" s="17"/>
      <c r="F59" s="17">
        <f t="shared" si="1"/>
        <v>0</v>
      </c>
    </row>
    <row r="60" spans="2:6" x14ac:dyDescent="0.4">
      <c r="B60" s="16" t="s">
        <v>65</v>
      </c>
      <c r="C60" s="17"/>
      <c r="D60" s="17">
        <f t="shared" si="0"/>
        <v>0</v>
      </c>
      <c r="E60" s="17"/>
      <c r="F60" s="17">
        <f t="shared" si="1"/>
        <v>0</v>
      </c>
    </row>
    <row r="61" spans="2:6" x14ac:dyDescent="0.4">
      <c r="B61" s="16" t="s">
        <v>66</v>
      </c>
      <c r="C61" s="17"/>
      <c r="D61" s="17">
        <f t="shared" si="0"/>
        <v>0</v>
      </c>
      <c r="E61" s="17"/>
      <c r="F61" s="17">
        <f t="shared" si="1"/>
        <v>0</v>
      </c>
    </row>
    <row r="62" spans="2:6" x14ac:dyDescent="0.4">
      <c r="B62" s="18" t="s">
        <v>67</v>
      </c>
      <c r="C62" s="19"/>
      <c r="D62" s="19">
        <f t="shared" si="0"/>
        <v>0</v>
      </c>
      <c r="E62" s="19"/>
      <c r="F62" s="19">
        <f t="shared" si="1"/>
        <v>0</v>
      </c>
    </row>
    <row r="63" spans="2:6" x14ac:dyDescent="0.4">
      <c r="B63" s="12" t="s">
        <v>68</v>
      </c>
      <c r="C63" s="13">
        <f>+C9 +C21</f>
        <v>427614</v>
      </c>
      <c r="D63" s="13">
        <f t="shared" si="0"/>
        <v>427614</v>
      </c>
      <c r="E63" s="13">
        <f>+E9 +E21</f>
        <v>0</v>
      </c>
      <c r="F63" s="13">
        <f t="shared" si="1"/>
        <v>427614</v>
      </c>
    </row>
    <row r="64" spans="2:6" x14ac:dyDescent="0.4">
      <c r="B64" s="10" t="s">
        <v>69</v>
      </c>
      <c r="C64" s="11"/>
      <c r="D64" s="11"/>
      <c r="E64" s="11"/>
      <c r="F64" s="11"/>
    </row>
    <row r="65" spans="2:6" x14ac:dyDescent="0.4">
      <c r="B65" s="12" t="s">
        <v>70</v>
      </c>
      <c r="C65" s="13">
        <f>+C66+C67+C68+C69+C70+C71+C72+C73+C74+C75+C76+C77+C78+C79</f>
        <v>438400</v>
      </c>
      <c r="D65" s="13">
        <f t="shared" si="0"/>
        <v>438400</v>
      </c>
      <c r="E65" s="13">
        <f>+E66+E67+E68+E69+E70+E71+E72+E73+E74+E75+E76+E77+E78+E79</f>
        <v>0</v>
      </c>
      <c r="F65" s="13">
        <f t="shared" si="1"/>
        <v>438400</v>
      </c>
    </row>
    <row r="66" spans="2:6" x14ac:dyDescent="0.4">
      <c r="B66" s="16" t="s">
        <v>71</v>
      </c>
      <c r="C66" s="17">
        <v>438400</v>
      </c>
      <c r="D66" s="17">
        <f t="shared" si="0"/>
        <v>438400</v>
      </c>
      <c r="E66" s="17"/>
      <c r="F66" s="17">
        <f t="shared" si="1"/>
        <v>438400</v>
      </c>
    </row>
    <row r="67" spans="2:6" x14ac:dyDescent="0.4">
      <c r="B67" s="16" t="s">
        <v>72</v>
      </c>
      <c r="C67" s="17"/>
      <c r="D67" s="17">
        <f t="shared" si="0"/>
        <v>0</v>
      </c>
      <c r="E67" s="17"/>
      <c r="F67" s="17">
        <f t="shared" si="1"/>
        <v>0</v>
      </c>
    </row>
    <row r="68" spans="2:6" x14ac:dyDescent="0.4">
      <c r="B68" s="16" t="s">
        <v>73</v>
      </c>
      <c r="C68" s="17"/>
      <c r="D68" s="17">
        <f t="shared" si="0"/>
        <v>0</v>
      </c>
      <c r="E68" s="17"/>
      <c r="F68" s="17">
        <f t="shared" si="1"/>
        <v>0</v>
      </c>
    </row>
    <row r="69" spans="2:6" x14ac:dyDescent="0.4">
      <c r="B69" s="16" t="s">
        <v>74</v>
      </c>
      <c r="C69" s="17"/>
      <c r="D69" s="17">
        <f t="shared" si="0"/>
        <v>0</v>
      </c>
      <c r="E69" s="17"/>
      <c r="F69" s="17">
        <f t="shared" si="1"/>
        <v>0</v>
      </c>
    </row>
    <row r="70" spans="2:6" x14ac:dyDescent="0.4">
      <c r="B70" s="16" t="s">
        <v>75</v>
      </c>
      <c r="C70" s="17"/>
      <c r="D70" s="17">
        <f t="shared" si="0"/>
        <v>0</v>
      </c>
      <c r="E70" s="17"/>
      <c r="F70" s="17">
        <f t="shared" si="1"/>
        <v>0</v>
      </c>
    </row>
    <row r="71" spans="2:6" x14ac:dyDescent="0.4">
      <c r="B71" s="16" t="s">
        <v>76</v>
      </c>
      <c r="C71" s="17"/>
      <c r="D71" s="17">
        <f t="shared" si="0"/>
        <v>0</v>
      </c>
      <c r="E71" s="17"/>
      <c r="F71" s="17">
        <f t="shared" si="1"/>
        <v>0</v>
      </c>
    </row>
    <row r="72" spans="2:6" x14ac:dyDescent="0.4">
      <c r="B72" s="16" t="s">
        <v>77</v>
      </c>
      <c r="C72" s="17"/>
      <c r="D72" s="17">
        <f t="shared" si="0"/>
        <v>0</v>
      </c>
      <c r="E72" s="17"/>
      <c r="F72" s="17">
        <f t="shared" si="1"/>
        <v>0</v>
      </c>
    </row>
    <row r="73" spans="2:6" x14ac:dyDescent="0.4">
      <c r="B73" s="16" t="s">
        <v>78</v>
      </c>
      <c r="C73" s="17"/>
      <c r="D73" s="17">
        <f t="shared" ref="D73:D111" si="2">+C73</f>
        <v>0</v>
      </c>
      <c r="E73" s="17"/>
      <c r="F73" s="17">
        <f t="shared" ref="F73:F111" si="3">D73-ABS(E73)</f>
        <v>0</v>
      </c>
    </row>
    <row r="74" spans="2:6" x14ac:dyDescent="0.4">
      <c r="B74" s="16" t="s">
        <v>79</v>
      </c>
      <c r="C74" s="17"/>
      <c r="D74" s="17">
        <f t="shared" si="2"/>
        <v>0</v>
      </c>
      <c r="E74" s="17"/>
      <c r="F74" s="17">
        <f t="shared" si="3"/>
        <v>0</v>
      </c>
    </row>
    <row r="75" spans="2:6" x14ac:dyDescent="0.4">
      <c r="B75" s="16" t="s">
        <v>80</v>
      </c>
      <c r="C75" s="17"/>
      <c r="D75" s="17">
        <f t="shared" si="2"/>
        <v>0</v>
      </c>
      <c r="E75" s="17"/>
      <c r="F75" s="17">
        <f t="shared" si="3"/>
        <v>0</v>
      </c>
    </row>
    <row r="76" spans="2:6" x14ac:dyDescent="0.4">
      <c r="B76" s="16" t="s">
        <v>81</v>
      </c>
      <c r="C76" s="17"/>
      <c r="D76" s="17">
        <f t="shared" si="2"/>
        <v>0</v>
      </c>
      <c r="E76" s="17"/>
      <c r="F76" s="17">
        <f t="shared" si="3"/>
        <v>0</v>
      </c>
    </row>
    <row r="77" spans="2:6" x14ac:dyDescent="0.4">
      <c r="B77" s="16" t="s">
        <v>82</v>
      </c>
      <c r="C77" s="17"/>
      <c r="D77" s="17">
        <f t="shared" si="2"/>
        <v>0</v>
      </c>
      <c r="E77" s="17"/>
      <c r="F77" s="17">
        <f t="shared" si="3"/>
        <v>0</v>
      </c>
    </row>
    <row r="78" spans="2:6" x14ac:dyDescent="0.4">
      <c r="B78" s="16" t="s">
        <v>83</v>
      </c>
      <c r="C78" s="17"/>
      <c r="D78" s="17">
        <f t="shared" si="2"/>
        <v>0</v>
      </c>
      <c r="E78" s="17"/>
      <c r="F78" s="17">
        <f t="shared" si="3"/>
        <v>0</v>
      </c>
    </row>
    <row r="79" spans="2:6" x14ac:dyDescent="0.4">
      <c r="B79" s="16" t="s">
        <v>84</v>
      </c>
      <c r="C79" s="17"/>
      <c r="D79" s="17">
        <f t="shared" si="2"/>
        <v>0</v>
      </c>
      <c r="E79" s="17"/>
      <c r="F79" s="17">
        <f t="shared" si="3"/>
        <v>0</v>
      </c>
    </row>
    <row r="80" spans="2:6" x14ac:dyDescent="0.4">
      <c r="B80" s="12" t="s">
        <v>85</v>
      </c>
      <c r="C80" s="13">
        <f>+C81+C82+C83+C84+C85+C86+C87+C88+C89+C90+C91</f>
        <v>0</v>
      </c>
      <c r="D80" s="13">
        <f t="shared" si="2"/>
        <v>0</v>
      </c>
      <c r="E80" s="13">
        <f>+E81+E82+E83+E84+E85+E86+E87+E88+E89+E90+E91</f>
        <v>0</v>
      </c>
      <c r="F80" s="13">
        <f t="shared" si="3"/>
        <v>0</v>
      </c>
    </row>
    <row r="81" spans="2:6" x14ac:dyDescent="0.4">
      <c r="B81" s="14" t="s">
        <v>86</v>
      </c>
      <c r="C81" s="15"/>
      <c r="D81" s="15">
        <f t="shared" si="2"/>
        <v>0</v>
      </c>
      <c r="E81" s="15"/>
      <c r="F81" s="15">
        <f t="shared" si="3"/>
        <v>0</v>
      </c>
    </row>
    <row r="82" spans="2:6" x14ac:dyDescent="0.4">
      <c r="B82" s="16" t="s">
        <v>87</v>
      </c>
      <c r="C82" s="17"/>
      <c r="D82" s="17">
        <f t="shared" si="2"/>
        <v>0</v>
      </c>
      <c r="E82" s="17"/>
      <c r="F82" s="17">
        <f t="shared" si="3"/>
        <v>0</v>
      </c>
    </row>
    <row r="83" spans="2:6" x14ac:dyDescent="0.4">
      <c r="B83" s="16" t="s">
        <v>88</v>
      </c>
      <c r="C83" s="17"/>
      <c r="D83" s="17">
        <f t="shared" si="2"/>
        <v>0</v>
      </c>
      <c r="E83" s="17"/>
      <c r="F83" s="17">
        <f t="shared" si="3"/>
        <v>0</v>
      </c>
    </row>
    <row r="84" spans="2:6" x14ac:dyDescent="0.4">
      <c r="B84" s="16" t="s">
        <v>89</v>
      </c>
      <c r="C84" s="17"/>
      <c r="D84" s="17">
        <f t="shared" si="2"/>
        <v>0</v>
      </c>
      <c r="E84" s="17"/>
      <c r="F84" s="17">
        <f t="shared" si="3"/>
        <v>0</v>
      </c>
    </row>
    <row r="85" spans="2:6" x14ac:dyDescent="0.4">
      <c r="B85" s="16" t="s">
        <v>90</v>
      </c>
      <c r="C85" s="17"/>
      <c r="D85" s="17">
        <f t="shared" si="2"/>
        <v>0</v>
      </c>
      <c r="E85" s="17"/>
      <c r="F85" s="17">
        <f t="shared" si="3"/>
        <v>0</v>
      </c>
    </row>
    <row r="86" spans="2:6" x14ac:dyDescent="0.4">
      <c r="B86" s="16" t="s">
        <v>91</v>
      </c>
      <c r="C86" s="17"/>
      <c r="D86" s="17">
        <f t="shared" si="2"/>
        <v>0</v>
      </c>
      <c r="E86" s="17"/>
      <c r="F86" s="17">
        <f t="shared" si="3"/>
        <v>0</v>
      </c>
    </row>
    <row r="87" spans="2:6" x14ac:dyDescent="0.4">
      <c r="B87" s="16" t="s">
        <v>92</v>
      </c>
      <c r="C87" s="17"/>
      <c r="D87" s="17">
        <f t="shared" si="2"/>
        <v>0</v>
      </c>
      <c r="E87" s="17"/>
      <c r="F87" s="17">
        <f t="shared" si="3"/>
        <v>0</v>
      </c>
    </row>
    <row r="88" spans="2:6" x14ac:dyDescent="0.4">
      <c r="B88" s="16" t="s">
        <v>93</v>
      </c>
      <c r="C88" s="17"/>
      <c r="D88" s="17">
        <f t="shared" si="2"/>
        <v>0</v>
      </c>
      <c r="E88" s="17"/>
      <c r="F88" s="17">
        <f t="shared" si="3"/>
        <v>0</v>
      </c>
    </row>
    <row r="89" spans="2:6" x14ac:dyDescent="0.4">
      <c r="B89" s="16" t="s">
        <v>94</v>
      </c>
      <c r="C89" s="17"/>
      <c r="D89" s="17">
        <f t="shared" si="2"/>
        <v>0</v>
      </c>
      <c r="E89" s="17"/>
      <c r="F89" s="17">
        <f t="shared" si="3"/>
        <v>0</v>
      </c>
    </row>
    <row r="90" spans="2:6" x14ac:dyDescent="0.4">
      <c r="B90" s="16" t="s">
        <v>95</v>
      </c>
      <c r="C90" s="17"/>
      <c r="D90" s="17">
        <f t="shared" si="2"/>
        <v>0</v>
      </c>
      <c r="E90" s="17"/>
      <c r="F90" s="17">
        <f t="shared" si="3"/>
        <v>0</v>
      </c>
    </row>
    <row r="91" spans="2:6" x14ac:dyDescent="0.4">
      <c r="B91" s="16" t="s">
        <v>96</v>
      </c>
      <c r="C91" s="17"/>
      <c r="D91" s="17">
        <f t="shared" si="2"/>
        <v>0</v>
      </c>
      <c r="E91" s="17"/>
      <c r="F91" s="17">
        <f t="shared" si="3"/>
        <v>0</v>
      </c>
    </row>
    <row r="92" spans="2:6" x14ac:dyDescent="0.4">
      <c r="B92" s="12" t="s">
        <v>97</v>
      </c>
      <c r="C92" s="13">
        <f>+C65 +C80</f>
        <v>438400</v>
      </c>
      <c r="D92" s="13">
        <f t="shared" si="2"/>
        <v>438400</v>
      </c>
      <c r="E92" s="13">
        <f>+E65 +E80</f>
        <v>0</v>
      </c>
      <c r="F92" s="13">
        <f t="shared" si="3"/>
        <v>438400</v>
      </c>
    </row>
    <row r="93" spans="2:6" x14ac:dyDescent="0.4">
      <c r="B93" s="10" t="s">
        <v>98</v>
      </c>
      <c r="C93" s="11"/>
      <c r="D93" s="11"/>
      <c r="E93" s="11"/>
      <c r="F93" s="11"/>
    </row>
    <row r="94" spans="2:6" x14ac:dyDescent="0.4">
      <c r="B94" s="14" t="s">
        <v>99</v>
      </c>
      <c r="C94" s="15">
        <f>+C95+C96+C97</f>
        <v>0</v>
      </c>
      <c r="D94" s="15">
        <f t="shared" si="2"/>
        <v>0</v>
      </c>
      <c r="E94" s="15">
        <f>+E95+E96+E97</f>
        <v>0</v>
      </c>
      <c r="F94" s="15">
        <f t="shared" si="3"/>
        <v>0</v>
      </c>
    </row>
    <row r="95" spans="2:6" x14ac:dyDescent="0.4">
      <c r="B95" s="16" t="s">
        <v>100</v>
      </c>
      <c r="C95" s="17"/>
      <c r="D95" s="17">
        <f t="shared" si="2"/>
        <v>0</v>
      </c>
      <c r="E95" s="17"/>
      <c r="F95" s="17">
        <f t="shared" si="3"/>
        <v>0</v>
      </c>
    </row>
    <row r="96" spans="2:6" x14ac:dyDescent="0.4">
      <c r="B96" s="16" t="s">
        <v>101</v>
      </c>
      <c r="C96" s="17"/>
      <c r="D96" s="17">
        <f t="shared" si="2"/>
        <v>0</v>
      </c>
      <c r="E96" s="17"/>
      <c r="F96" s="17">
        <f t="shared" si="3"/>
        <v>0</v>
      </c>
    </row>
    <row r="97" spans="2:6" x14ac:dyDescent="0.4">
      <c r="B97" s="16" t="s">
        <v>102</v>
      </c>
      <c r="C97" s="17"/>
      <c r="D97" s="17">
        <f t="shared" si="2"/>
        <v>0</v>
      </c>
      <c r="E97" s="17"/>
      <c r="F97" s="17">
        <f t="shared" si="3"/>
        <v>0</v>
      </c>
    </row>
    <row r="98" spans="2:6" x14ac:dyDescent="0.4">
      <c r="B98" s="16" t="s">
        <v>103</v>
      </c>
      <c r="C98" s="17"/>
      <c r="D98" s="17">
        <f t="shared" si="2"/>
        <v>0</v>
      </c>
      <c r="E98" s="17"/>
      <c r="F98" s="17">
        <f t="shared" si="3"/>
        <v>0</v>
      </c>
    </row>
    <row r="99" spans="2:6" x14ac:dyDescent="0.4">
      <c r="B99" s="16" t="s">
        <v>104</v>
      </c>
      <c r="C99" s="17">
        <f>+C100+C101+C102+C103+C104+C105+C106+C107</f>
        <v>0</v>
      </c>
      <c r="D99" s="17">
        <f t="shared" si="2"/>
        <v>0</v>
      </c>
      <c r="E99" s="17">
        <f>+E100+E101+E102+E103+E104+E105+E106+E107</f>
        <v>0</v>
      </c>
      <c r="F99" s="17">
        <f t="shared" si="3"/>
        <v>0</v>
      </c>
    </row>
    <row r="100" spans="2:6" x14ac:dyDescent="0.4">
      <c r="B100" s="16" t="s">
        <v>105</v>
      </c>
      <c r="C100" s="17"/>
      <c r="D100" s="17">
        <f t="shared" si="2"/>
        <v>0</v>
      </c>
      <c r="E100" s="17"/>
      <c r="F100" s="17">
        <f t="shared" si="3"/>
        <v>0</v>
      </c>
    </row>
    <row r="101" spans="2:6" x14ac:dyDescent="0.4">
      <c r="B101" s="16" t="s">
        <v>106</v>
      </c>
      <c r="C101" s="17"/>
      <c r="D101" s="17">
        <f t="shared" si="2"/>
        <v>0</v>
      </c>
      <c r="E101" s="17"/>
      <c r="F101" s="17">
        <f t="shared" si="3"/>
        <v>0</v>
      </c>
    </row>
    <row r="102" spans="2:6" x14ac:dyDescent="0.4">
      <c r="B102" s="16" t="s">
        <v>107</v>
      </c>
      <c r="C102" s="17"/>
      <c r="D102" s="17">
        <f t="shared" si="2"/>
        <v>0</v>
      </c>
      <c r="E102" s="17"/>
      <c r="F102" s="17">
        <f t="shared" si="3"/>
        <v>0</v>
      </c>
    </row>
    <row r="103" spans="2:6" x14ac:dyDescent="0.4">
      <c r="B103" s="16" t="s">
        <v>108</v>
      </c>
      <c r="C103" s="17"/>
      <c r="D103" s="17">
        <f t="shared" si="2"/>
        <v>0</v>
      </c>
      <c r="E103" s="17"/>
      <c r="F103" s="17">
        <f t="shared" si="3"/>
        <v>0</v>
      </c>
    </row>
    <row r="104" spans="2:6" x14ac:dyDescent="0.4">
      <c r="B104" s="16" t="s">
        <v>109</v>
      </c>
      <c r="C104" s="17"/>
      <c r="D104" s="17">
        <f t="shared" si="2"/>
        <v>0</v>
      </c>
      <c r="E104" s="17"/>
      <c r="F104" s="17">
        <f t="shared" si="3"/>
        <v>0</v>
      </c>
    </row>
    <row r="105" spans="2:6" x14ac:dyDescent="0.4">
      <c r="B105" s="16" t="s">
        <v>110</v>
      </c>
      <c r="C105" s="17"/>
      <c r="D105" s="17">
        <f t="shared" si="2"/>
        <v>0</v>
      </c>
      <c r="E105" s="17"/>
      <c r="F105" s="17">
        <f t="shared" si="3"/>
        <v>0</v>
      </c>
    </row>
    <row r="106" spans="2:6" x14ac:dyDescent="0.4">
      <c r="B106" s="16" t="s">
        <v>111</v>
      </c>
      <c r="C106" s="17"/>
      <c r="D106" s="17">
        <f t="shared" si="2"/>
        <v>0</v>
      </c>
      <c r="E106" s="17"/>
      <c r="F106" s="17">
        <f t="shared" si="3"/>
        <v>0</v>
      </c>
    </row>
    <row r="107" spans="2:6" x14ac:dyDescent="0.4">
      <c r="B107" s="16" t="s">
        <v>112</v>
      </c>
      <c r="C107" s="17"/>
      <c r="D107" s="17">
        <f t="shared" si="2"/>
        <v>0</v>
      </c>
      <c r="E107" s="17"/>
      <c r="F107" s="17">
        <f t="shared" si="3"/>
        <v>0</v>
      </c>
    </row>
    <row r="108" spans="2:6" x14ac:dyDescent="0.4">
      <c r="B108" s="16" t="s">
        <v>113</v>
      </c>
      <c r="C108" s="17">
        <v>-10786</v>
      </c>
      <c r="D108" s="17">
        <f t="shared" si="2"/>
        <v>-10786</v>
      </c>
      <c r="E108" s="17"/>
      <c r="F108" s="17">
        <f t="shared" si="3"/>
        <v>-10786</v>
      </c>
    </row>
    <row r="109" spans="2:6" x14ac:dyDescent="0.4">
      <c r="B109" s="18" t="s">
        <v>114</v>
      </c>
      <c r="C109" s="19">
        <v>-155251</v>
      </c>
      <c r="D109" s="19">
        <f t="shared" si="2"/>
        <v>-155251</v>
      </c>
      <c r="E109" s="19"/>
      <c r="F109" s="19">
        <f t="shared" si="3"/>
        <v>-155251</v>
      </c>
    </row>
    <row r="110" spans="2:6" x14ac:dyDescent="0.4">
      <c r="B110" s="12" t="s">
        <v>115</v>
      </c>
      <c r="C110" s="13">
        <f>+C94 +C98 +C99 +C108</f>
        <v>-10786</v>
      </c>
      <c r="D110" s="13">
        <f t="shared" si="2"/>
        <v>-10786</v>
      </c>
      <c r="E110" s="13">
        <f>+E94 +E98 +E99 +E108</f>
        <v>0</v>
      </c>
      <c r="F110" s="13">
        <f t="shared" si="3"/>
        <v>-10786</v>
      </c>
    </row>
    <row r="111" spans="2:6" x14ac:dyDescent="0.4">
      <c r="B111" s="10" t="s">
        <v>116</v>
      </c>
      <c r="C111" s="11">
        <f>+C92 +C110</f>
        <v>427614</v>
      </c>
      <c r="D111" s="11">
        <f t="shared" si="2"/>
        <v>427614</v>
      </c>
      <c r="E111" s="11">
        <f>+E92 +E110</f>
        <v>0</v>
      </c>
      <c r="F111" s="11">
        <f t="shared" si="3"/>
        <v>427614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2024-06-19T06:09:02Z</dcterms:created>
  <dcterms:modified xsi:type="dcterms:W3CDTF">2024-06-19T06:09:03Z</dcterms:modified>
</cp:coreProperties>
</file>