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aikei0101\Desktop\公開用財務諸表\"/>
    </mc:Choice>
  </mc:AlternateContent>
  <xr:revisionPtr revIDLastSave="0" documentId="8_{068B78C6-1A26-4CE3-9460-66B1A9EF6F0C}" xr6:coauthVersionLast="47" xr6:coauthVersionMax="47" xr10:uidLastSave="{00000000-0000-0000-0000-000000000000}"/>
  <bookViews>
    <workbookView xWindow="-120" yWindow="-120" windowWidth="29040" windowHeight="15840" activeTab="7" xr2:uid="{BC817AA5-B724-4E44-9F3A-0805A4AE4235}"/>
  </bookViews>
  <sheets>
    <sheet name="高齢者総合ケアセンター　蓬莱" sheetId="1" r:id="rId1"/>
    <sheet name="高齢者総合ケアセンター　ケアプラザ美馬" sheetId="2" r:id="rId2"/>
    <sheet name="ケアハウス　シャングリラ蓬寿" sheetId="3" r:id="rId3"/>
    <sheet name="高齢者ケアセンター　ケアプラザ相模原" sheetId="4" r:id="rId4"/>
    <sheet name="ケアプラザたま" sheetId="5" r:id="rId5"/>
    <sheet name="ケアプラザたま　アネックス" sheetId="6" r:id="rId6"/>
    <sheet name="ケアハウス　シャングリラとも" sheetId="7" r:id="rId7"/>
    <sheet name="市場高齢者協同生活施設" sheetId="8" r:id="rId8"/>
  </sheets>
  <definedNames>
    <definedName name="_xlnm.Print_Titles" localSheetId="6">'ケアハウス　シャングリラとも'!$1:$5</definedName>
    <definedName name="_xlnm.Print_Titles" localSheetId="2">'ケアハウス　シャングリラ蓬寿'!$1:$5</definedName>
    <definedName name="_xlnm.Print_Titles" localSheetId="4">ケアプラザたま!$1:$5</definedName>
    <definedName name="_xlnm.Print_Titles" localSheetId="5">'ケアプラザたま　アネックス'!$1:$5</definedName>
    <definedName name="_xlnm.Print_Titles" localSheetId="3">'高齢者ケアセンター　ケアプラザ相模原'!$1:$5</definedName>
    <definedName name="_xlnm.Print_Titles" localSheetId="1">'高齢者総合ケアセンター　ケアプラザ美馬'!$1:$5</definedName>
    <definedName name="_xlnm.Print_Titles" localSheetId="0">'高齢者総合ケアセンター　蓬莱'!$1:$5</definedName>
    <definedName name="_xlnm.Print_Titles" localSheetId="7">市場高齢者協同生活施設!$1:$5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7" i="8" l="1"/>
  <c r="G236" i="8"/>
  <c r="G235" i="8"/>
  <c r="G234" i="8"/>
  <c r="F233" i="8"/>
  <c r="G233" i="8" s="1"/>
  <c r="E233" i="8"/>
  <c r="G232" i="8"/>
  <c r="G231" i="8"/>
  <c r="G230" i="8"/>
  <c r="F229" i="8"/>
  <c r="G229" i="8" s="1"/>
  <c r="E229" i="8"/>
  <c r="G228" i="8"/>
  <c r="G226" i="8"/>
  <c r="E223" i="8"/>
  <c r="G222" i="8"/>
  <c r="F221" i="8"/>
  <c r="G221" i="8" s="1"/>
  <c r="E221" i="8"/>
  <c r="G220" i="8"/>
  <c r="G219" i="8"/>
  <c r="G218" i="8"/>
  <c r="G217" i="8"/>
  <c r="G216" i="8"/>
  <c r="G215" i="8"/>
  <c r="G214" i="8"/>
  <c r="G213" i="8"/>
  <c r="G212" i="8"/>
  <c r="G211" i="8"/>
  <c r="G210" i="8"/>
  <c r="G209" i="8"/>
  <c r="G208" i="8"/>
  <c r="G207" i="8"/>
  <c r="F206" i="8"/>
  <c r="F223" i="8" s="1"/>
  <c r="E206" i="8"/>
  <c r="G206" i="8" s="1"/>
  <c r="G205" i="8"/>
  <c r="F204" i="8"/>
  <c r="G203" i="8"/>
  <c r="G202" i="8"/>
  <c r="G201" i="8"/>
  <c r="G200" i="8"/>
  <c r="G199" i="8"/>
  <c r="F199" i="8"/>
  <c r="E199" i="8"/>
  <c r="G198" i="8"/>
  <c r="G197" i="8"/>
  <c r="G196" i="8"/>
  <c r="G195" i="8"/>
  <c r="G194" i="8"/>
  <c r="G193" i="8"/>
  <c r="G192" i="8"/>
  <c r="F191" i="8"/>
  <c r="E191" i="8"/>
  <c r="G190" i="8"/>
  <c r="G189" i="8"/>
  <c r="G188" i="8"/>
  <c r="F188" i="8"/>
  <c r="E188" i="8"/>
  <c r="G187" i="8"/>
  <c r="G186" i="8"/>
  <c r="G185" i="8"/>
  <c r="G184" i="8"/>
  <c r="F184" i="8"/>
  <c r="E184" i="8"/>
  <c r="G183" i="8"/>
  <c r="G182" i="8"/>
  <c r="F181" i="8"/>
  <c r="G181" i="8" s="1"/>
  <c r="E181" i="8"/>
  <c r="F178" i="8"/>
  <c r="E178" i="8"/>
  <c r="G177" i="8"/>
  <c r="G176" i="8"/>
  <c r="F176" i="8"/>
  <c r="E176" i="8"/>
  <c r="G175" i="8"/>
  <c r="G174" i="8"/>
  <c r="F173" i="8"/>
  <c r="G173" i="8" s="1"/>
  <c r="E173" i="8"/>
  <c r="G172" i="8"/>
  <c r="G171" i="8"/>
  <c r="G170" i="8"/>
  <c r="G169" i="8"/>
  <c r="G168" i="8"/>
  <c r="G167" i="8"/>
  <c r="G166" i="8"/>
  <c r="G165" i="8"/>
  <c r="E164" i="8"/>
  <c r="G163" i="8"/>
  <c r="F162" i="8"/>
  <c r="E162" i="8"/>
  <c r="G162" i="8" s="1"/>
  <c r="G161" i="8"/>
  <c r="G160" i="8"/>
  <c r="G159" i="8"/>
  <c r="F158" i="8"/>
  <c r="F164" i="8" s="1"/>
  <c r="F179" i="8" s="1"/>
  <c r="E158" i="8"/>
  <c r="G157" i="8"/>
  <c r="G156" i="8"/>
  <c r="G155" i="8"/>
  <c r="G154" i="8"/>
  <c r="G153" i="8"/>
  <c r="G152" i="8"/>
  <c r="G151" i="8"/>
  <c r="G150" i="8"/>
  <c r="G149" i="8"/>
  <c r="G146" i="8"/>
  <c r="G145" i="8"/>
  <c r="F145" i="8"/>
  <c r="E145" i="8"/>
  <c r="G144" i="8"/>
  <c r="G143" i="8"/>
  <c r="G142" i="8"/>
  <c r="G141" i="8"/>
  <c r="G140" i="8"/>
  <c r="G139" i="8"/>
  <c r="G138" i="8"/>
  <c r="G137" i="8"/>
  <c r="F136" i="8"/>
  <c r="F116" i="8" s="1"/>
  <c r="E136" i="8"/>
  <c r="G135" i="8"/>
  <c r="G134" i="8"/>
  <c r="G133" i="8"/>
  <c r="G132" i="8"/>
  <c r="G131" i="8"/>
  <c r="G130" i="8"/>
  <c r="G129" i="8"/>
  <c r="G128" i="8"/>
  <c r="G127" i="8"/>
  <c r="G126" i="8"/>
  <c r="G125" i="8"/>
  <c r="G124" i="8"/>
  <c r="G123" i="8"/>
  <c r="G122" i="8"/>
  <c r="G121" i="8"/>
  <c r="G120" i="8"/>
  <c r="G119" i="8"/>
  <c r="G118" i="8"/>
  <c r="G117" i="8"/>
  <c r="G115" i="8"/>
  <c r="G114" i="8"/>
  <c r="G113" i="8"/>
  <c r="G112" i="8"/>
  <c r="G111" i="8"/>
  <c r="G110" i="8"/>
  <c r="G109" i="8"/>
  <c r="G108" i="8"/>
  <c r="G107" i="8"/>
  <c r="G106" i="8"/>
  <c r="G105" i="8"/>
  <c r="G104" i="8"/>
  <c r="G103" i="8"/>
  <c r="G102" i="8"/>
  <c r="G101" i="8"/>
  <c r="G100" i="8"/>
  <c r="F99" i="8"/>
  <c r="E99" i="8"/>
  <c r="G99" i="8" s="1"/>
  <c r="G98" i="8"/>
  <c r="F97" i="8"/>
  <c r="G97" i="8" s="1"/>
  <c r="E97" i="8"/>
  <c r="G96" i="8"/>
  <c r="G95" i="8"/>
  <c r="G94" i="8"/>
  <c r="G93" i="8"/>
  <c r="G92" i="8"/>
  <c r="G91" i="8"/>
  <c r="G90" i="8"/>
  <c r="G89" i="8"/>
  <c r="G88" i="8"/>
  <c r="G87" i="8"/>
  <c r="G86" i="8"/>
  <c r="G85" i="8"/>
  <c r="G84" i="8"/>
  <c r="G83" i="8"/>
  <c r="G82" i="8"/>
  <c r="G81" i="8"/>
  <c r="G80" i="8"/>
  <c r="G79" i="8"/>
  <c r="G78" i="8"/>
  <c r="G77" i="8"/>
  <c r="G76" i="8"/>
  <c r="G75" i="8"/>
  <c r="G74" i="8"/>
  <c r="G73" i="8"/>
  <c r="G72" i="8"/>
  <c r="G71" i="8"/>
  <c r="F71" i="8"/>
  <c r="F69" i="8" s="1"/>
  <c r="E71" i="8"/>
  <c r="G70" i="8"/>
  <c r="E69" i="8"/>
  <c r="G67" i="8"/>
  <c r="G66" i="8"/>
  <c r="G65" i="8"/>
  <c r="G64" i="8"/>
  <c r="G63" i="8"/>
  <c r="F63" i="8"/>
  <c r="E63" i="8"/>
  <c r="G62" i="8"/>
  <c r="G61" i="8"/>
  <c r="G60" i="8"/>
  <c r="G59" i="8"/>
  <c r="G58" i="8"/>
  <c r="G57" i="8"/>
  <c r="F56" i="8"/>
  <c r="F55" i="8" s="1"/>
  <c r="E56" i="8"/>
  <c r="E55" i="8" s="1"/>
  <c r="G55" i="8" s="1"/>
  <c r="G54" i="8"/>
  <c r="G53" i="8"/>
  <c r="G52" i="8"/>
  <c r="G51" i="8"/>
  <c r="G50" i="8"/>
  <c r="G49" i="8"/>
  <c r="G48" i="8"/>
  <c r="G47" i="8"/>
  <c r="G46" i="8"/>
  <c r="G45" i="8"/>
  <c r="F45" i="8"/>
  <c r="E45" i="8"/>
  <c r="G44" i="8"/>
  <c r="G43" i="8"/>
  <c r="G42" i="8"/>
  <c r="G41" i="8"/>
  <c r="G40" i="8"/>
  <c r="G39" i="8"/>
  <c r="G38" i="8"/>
  <c r="G37" i="8"/>
  <c r="G36" i="8"/>
  <c r="G35" i="8"/>
  <c r="G34" i="8"/>
  <c r="G33" i="8"/>
  <c r="F32" i="8"/>
  <c r="E32" i="8"/>
  <c r="G32" i="8" s="1"/>
  <c r="G31" i="8"/>
  <c r="G30" i="8"/>
  <c r="G29" i="8"/>
  <c r="F28" i="8"/>
  <c r="E28" i="8"/>
  <c r="G28" i="8" s="1"/>
  <c r="G27" i="8"/>
  <c r="G26" i="8"/>
  <c r="F25" i="8"/>
  <c r="E25" i="8"/>
  <c r="G25" i="8" s="1"/>
  <c r="G24" i="8"/>
  <c r="G23" i="8"/>
  <c r="G22" i="8"/>
  <c r="G21" i="8"/>
  <c r="G20" i="8"/>
  <c r="G19" i="8"/>
  <c r="F18" i="8"/>
  <c r="E18" i="8"/>
  <c r="G18" i="8" s="1"/>
  <c r="G17" i="8"/>
  <c r="G16" i="8"/>
  <c r="G15" i="8"/>
  <c r="G14" i="8"/>
  <c r="G13" i="8"/>
  <c r="G12" i="8"/>
  <c r="F11" i="8"/>
  <c r="E11" i="8"/>
  <c r="G11" i="8" s="1"/>
  <c r="G10" i="8"/>
  <c r="G9" i="8"/>
  <c r="G8" i="8"/>
  <c r="F7" i="8"/>
  <c r="E7" i="8"/>
  <c r="G237" i="7"/>
  <c r="G236" i="7"/>
  <c r="G235" i="7"/>
  <c r="G234" i="7"/>
  <c r="F233" i="7"/>
  <c r="E233" i="7"/>
  <c r="G233" i="7" s="1"/>
  <c r="G232" i="7"/>
  <c r="G231" i="7"/>
  <c r="G230" i="7"/>
  <c r="F229" i="7"/>
  <c r="E229" i="7"/>
  <c r="G229" i="7" s="1"/>
  <c r="G228" i="7"/>
  <c r="G226" i="7"/>
  <c r="G222" i="7"/>
  <c r="F221" i="7"/>
  <c r="F223" i="7" s="1"/>
  <c r="E221" i="7"/>
  <c r="G221" i="7" s="1"/>
  <c r="G220" i="7"/>
  <c r="G219" i="7"/>
  <c r="G218" i="7"/>
  <c r="G217" i="7"/>
  <c r="G216" i="7"/>
  <c r="G215" i="7"/>
  <c r="G214" i="7"/>
  <c r="G213" i="7"/>
  <c r="G212" i="7"/>
  <c r="G211" i="7"/>
  <c r="G210" i="7"/>
  <c r="G209" i="7"/>
  <c r="G208" i="7"/>
  <c r="G207" i="7"/>
  <c r="F206" i="7"/>
  <c r="E206" i="7"/>
  <c r="G205" i="7"/>
  <c r="G203" i="7"/>
  <c r="G202" i="7"/>
  <c r="G201" i="7"/>
  <c r="G200" i="7"/>
  <c r="G199" i="7"/>
  <c r="F199" i="7"/>
  <c r="E199" i="7"/>
  <c r="G198" i="7"/>
  <c r="G197" i="7"/>
  <c r="G196" i="7"/>
  <c r="G195" i="7"/>
  <c r="G194" i="7"/>
  <c r="G193" i="7"/>
  <c r="G192" i="7"/>
  <c r="F191" i="7"/>
  <c r="E191" i="7"/>
  <c r="G191" i="7" s="1"/>
  <c r="G190" i="7"/>
  <c r="G189" i="7"/>
  <c r="G188" i="7"/>
  <c r="F188" i="7"/>
  <c r="E188" i="7"/>
  <c r="G187" i="7"/>
  <c r="G186" i="7"/>
  <c r="G185" i="7"/>
  <c r="G184" i="7"/>
  <c r="F184" i="7"/>
  <c r="E184" i="7"/>
  <c r="G183" i="7"/>
  <c r="G182" i="7"/>
  <c r="F181" i="7"/>
  <c r="F204" i="7" s="1"/>
  <c r="F224" i="7" s="1"/>
  <c r="E181" i="7"/>
  <c r="E204" i="7" s="1"/>
  <c r="G204" i="7" s="1"/>
  <c r="G177" i="7"/>
  <c r="G176" i="7"/>
  <c r="F176" i="7"/>
  <c r="E176" i="7"/>
  <c r="E173" i="7" s="1"/>
  <c r="G175" i="7"/>
  <c r="G174" i="7"/>
  <c r="F173" i="7"/>
  <c r="F178" i="7" s="1"/>
  <c r="G172" i="7"/>
  <c r="G171" i="7"/>
  <c r="G170" i="7"/>
  <c r="G169" i="7"/>
  <c r="G168" i="7"/>
  <c r="G167" i="7"/>
  <c r="G166" i="7"/>
  <c r="G165" i="7"/>
  <c r="E164" i="7"/>
  <c r="G163" i="7"/>
  <c r="G162" i="7"/>
  <c r="F162" i="7"/>
  <c r="E162" i="7"/>
  <c r="G161" i="7"/>
  <c r="G160" i="7"/>
  <c r="G159" i="7"/>
  <c r="G158" i="7"/>
  <c r="F158" i="7"/>
  <c r="F164" i="7" s="1"/>
  <c r="F179" i="7" s="1"/>
  <c r="E158" i="7"/>
  <c r="G157" i="7"/>
  <c r="G156" i="7"/>
  <c r="G155" i="7"/>
  <c r="G154" i="7"/>
  <c r="G153" i="7"/>
  <c r="G152" i="7"/>
  <c r="G151" i="7"/>
  <c r="G150" i="7"/>
  <c r="G149" i="7"/>
  <c r="F147" i="7"/>
  <c r="G146" i="7"/>
  <c r="G145" i="7"/>
  <c r="F145" i="7"/>
  <c r="E145" i="7"/>
  <c r="G144" i="7"/>
  <c r="G143" i="7"/>
  <c r="G142" i="7"/>
  <c r="G141" i="7"/>
  <c r="G140" i="7"/>
  <c r="G139" i="7"/>
  <c r="G138" i="7"/>
  <c r="G137" i="7"/>
  <c r="G136" i="7"/>
  <c r="F136" i="7"/>
  <c r="F116" i="7" s="1"/>
  <c r="E136" i="7"/>
  <c r="G135" i="7"/>
  <c r="G134" i="7"/>
  <c r="G133" i="7"/>
  <c r="G132" i="7"/>
  <c r="G131" i="7"/>
  <c r="G130" i="7"/>
  <c r="G129" i="7"/>
  <c r="G128" i="7"/>
  <c r="G127" i="7"/>
  <c r="G126" i="7"/>
  <c r="G125" i="7"/>
  <c r="G124" i="7"/>
  <c r="G123" i="7"/>
  <c r="G122" i="7"/>
  <c r="G121" i="7"/>
  <c r="G120" i="7"/>
  <c r="G119" i="7"/>
  <c r="G118" i="7"/>
  <c r="G117" i="7"/>
  <c r="G116" i="7"/>
  <c r="E116" i="7"/>
  <c r="G115" i="7"/>
  <c r="G114" i="7"/>
  <c r="G113" i="7"/>
  <c r="G112" i="7"/>
  <c r="G111" i="7"/>
  <c r="G110" i="7"/>
  <c r="G109" i="7"/>
  <c r="G108" i="7"/>
  <c r="G107" i="7"/>
  <c r="G106" i="7"/>
  <c r="G105" i="7"/>
  <c r="G104" i="7"/>
  <c r="G103" i="7"/>
  <c r="G102" i="7"/>
  <c r="G101" i="7"/>
  <c r="G100" i="7"/>
  <c r="F99" i="7"/>
  <c r="E99" i="7"/>
  <c r="G99" i="7" s="1"/>
  <c r="G98" i="7"/>
  <c r="F97" i="7"/>
  <c r="F69" i="7" s="1"/>
  <c r="E97" i="7"/>
  <c r="G97" i="7" s="1"/>
  <c r="G96" i="7"/>
  <c r="G95" i="7"/>
  <c r="G94" i="7"/>
  <c r="G93" i="7"/>
  <c r="G92" i="7"/>
  <c r="G91" i="7"/>
  <c r="G90" i="7"/>
  <c r="G89" i="7"/>
  <c r="G88" i="7"/>
  <c r="G87" i="7"/>
  <c r="G86" i="7"/>
  <c r="G85" i="7"/>
  <c r="G84" i="7"/>
  <c r="G83" i="7"/>
  <c r="G82" i="7"/>
  <c r="G81" i="7"/>
  <c r="G80" i="7"/>
  <c r="G79" i="7"/>
  <c r="G78" i="7"/>
  <c r="G77" i="7"/>
  <c r="G76" i="7"/>
  <c r="G75" i="7"/>
  <c r="G74" i="7"/>
  <c r="G73" i="7"/>
  <c r="G72" i="7"/>
  <c r="G71" i="7"/>
  <c r="F71" i="7"/>
  <c r="E71" i="7"/>
  <c r="G70" i="7"/>
  <c r="E69" i="7"/>
  <c r="E147" i="7" s="1"/>
  <c r="G67" i="7"/>
  <c r="G66" i="7"/>
  <c r="G65" i="7"/>
  <c r="G64" i="7"/>
  <c r="F63" i="7"/>
  <c r="E63" i="7"/>
  <c r="G63" i="7" s="1"/>
  <c r="G62" i="7"/>
  <c r="G61" i="7"/>
  <c r="G60" i="7"/>
  <c r="G59" i="7"/>
  <c r="G58" i="7"/>
  <c r="G57" i="7"/>
  <c r="G56" i="7"/>
  <c r="F56" i="7"/>
  <c r="E56" i="7"/>
  <c r="F55" i="7"/>
  <c r="E55" i="7"/>
  <c r="G55" i="7" s="1"/>
  <c r="G54" i="7"/>
  <c r="G53" i="7"/>
  <c r="G52" i="7"/>
  <c r="G51" i="7"/>
  <c r="G50" i="7"/>
  <c r="G49" i="7"/>
  <c r="G48" i="7"/>
  <c r="G47" i="7"/>
  <c r="G46" i="7"/>
  <c r="F45" i="7"/>
  <c r="E45" i="7"/>
  <c r="G44" i="7"/>
  <c r="G43" i="7"/>
  <c r="G42" i="7"/>
  <c r="G41" i="7"/>
  <c r="G40" i="7"/>
  <c r="G39" i="7"/>
  <c r="G38" i="7"/>
  <c r="G37" i="7"/>
  <c r="G36" i="7"/>
  <c r="G35" i="7"/>
  <c r="G34" i="7"/>
  <c r="G33" i="7"/>
  <c r="F32" i="7"/>
  <c r="G32" i="7" s="1"/>
  <c r="E32" i="7"/>
  <c r="G31" i="7"/>
  <c r="G30" i="7"/>
  <c r="G29" i="7"/>
  <c r="F28" i="7"/>
  <c r="G28" i="7" s="1"/>
  <c r="E28" i="7"/>
  <c r="G27" i="7"/>
  <c r="G26" i="7"/>
  <c r="F25" i="7"/>
  <c r="E25" i="7"/>
  <c r="G25" i="7" s="1"/>
  <c r="G24" i="7"/>
  <c r="G23" i="7"/>
  <c r="G22" i="7"/>
  <c r="G21" i="7"/>
  <c r="G20" i="7"/>
  <c r="G19" i="7"/>
  <c r="F18" i="7"/>
  <c r="E18" i="7"/>
  <c r="G18" i="7" s="1"/>
  <c r="G17" i="7"/>
  <c r="G16" i="7"/>
  <c r="G15" i="7"/>
  <c r="G14" i="7"/>
  <c r="G13" i="7"/>
  <c r="G12" i="7"/>
  <c r="F11" i="7"/>
  <c r="E11" i="7"/>
  <c r="G11" i="7" s="1"/>
  <c r="G10" i="7"/>
  <c r="G9" i="7"/>
  <c r="G8" i="7"/>
  <c r="F7" i="7"/>
  <c r="E7" i="7"/>
  <c r="G7" i="7" s="1"/>
  <c r="E6" i="7"/>
  <c r="G237" i="6"/>
  <c r="G236" i="6"/>
  <c r="G235" i="6"/>
  <c r="G234" i="6"/>
  <c r="F233" i="6"/>
  <c r="G233" i="6" s="1"/>
  <c r="E233" i="6"/>
  <c r="G232" i="6"/>
  <c r="G231" i="6"/>
  <c r="G230" i="6"/>
  <c r="F229" i="6"/>
  <c r="G229" i="6" s="1"/>
  <c r="E229" i="6"/>
  <c r="G228" i="6"/>
  <c r="G226" i="6"/>
  <c r="E223" i="6"/>
  <c r="G222" i="6"/>
  <c r="F221" i="6"/>
  <c r="G221" i="6" s="1"/>
  <c r="E221" i="6"/>
  <c r="G220" i="6"/>
  <c r="G219" i="6"/>
  <c r="G218" i="6"/>
  <c r="G217" i="6"/>
  <c r="G216" i="6"/>
  <c r="G215" i="6"/>
  <c r="G214" i="6"/>
  <c r="G213" i="6"/>
  <c r="G212" i="6"/>
  <c r="G211" i="6"/>
  <c r="G210" i="6"/>
  <c r="G209" i="6"/>
  <c r="G208" i="6"/>
  <c r="G207" i="6"/>
  <c r="F206" i="6"/>
  <c r="F223" i="6" s="1"/>
  <c r="E206" i="6"/>
  <c r="G206" i="6" s="1"/>
  <c r="G205" i="6"/>
  <c r="F204" i="6"/>
  <c r="F224" i="6" s="1"/>
  <c r="G203" i="6"/>
  <c r="G202" i="6"/>
  <c r="G201" i="6"/>
  <c r="G200" i="6"/>
  <c r="G199" i="6"/>
  <c r="F199" i="6"/>
  <c r="E199" i="6"/>
  <c r="G198" i="6"/>
  <c r="G197" i="6"/>
  <c r="G196" i="6"/>
  <c r="G195" i="6"/>
  <c r="G194" i="6"/>
  <c r="G193" i="6"/>
  <c r="G192" i="6"/>
  <c r="F191" i="6"/>
  <c r="E191" i="6"/>
  <c r="G190" i="6"/>
  <c r="G189" i="6"/>
  <c r="G188" i="6"/>
  <c r="F188" i="6"/>
  <c r="E188" i="6"/>
  <c r="G187" i="6"/>
  <c r="G186" i="6"/>
  <c r="G185" i="6"/>
  <c r="G184" i="6"/>
  <c r="F184" i="6"/>
  <c r="E184" i="6"/>
  <c r="G183" i="6"/>
  <c r="G182" i="6"/>
  <c r="G181" i="6"/>
  <c r="F181" i="6"/>
  <c r="E181" i="6"/>
  <c r="F178" i="6"/>
  <c r="E178" i="6"/>
  <c r="G177" i="6"/>
  <c r="G176" i="6"/>
  <c r="F176" i="6"/>
  <c r="E176" i="6"/>
  <c r="G175" i="6"/>
  <c r="G174" i="6"/>
  <c r="F173" i="6"/>
  <c r="G173" i="6" s="1"/>
  <c r="E173" i="6"/>
  <c r="G172" i="6"/>
  <c r="G171" i="6"/>
  <c r="G170" i="6"/>
  <c r="G169" i="6"/>
  <c r="G168" i="6"/>
  <c r="G167" i="6"/>
  <c r="G166" i="6"/>
  <c r="G165" i="6"/>
  <c r="E164" i="6"/>
  <c r="G163" i="6"/>
  <c r="F162" i="6"/>
  <c r="F158" i="6" s="1"/>
  <c r="F164" i="6" s="1"/>
  <c r="F179" i="6" s="1"/>
  <c r="E162" i="6"/>
  <c r="G161" i="6"/>
  <c r="G160" i="6"/>
  <c r="G159" i="6"/>
  <c r="E158" i="6"/>
  <c r="G157" i="6"/>
  <c r="G156" i="6"/>
  <c r="G155" i="6"/>
  <c r="G154" i="6"/>
  <c r="G153" i="6"/>
  <c r="G152" i="6"/>
  <c r="G151" i="6"/>
  <c r="G150" i="6"/>
  <c r="G149" i="6"/>
  <c r="G146" i="6"/>
  <c r="G145" i="6"/>
  <c r="F145" i="6"/>
  <c r="E145" i="6"/>
  <c r="G144" i="6"/>
  <c r="G143" i="6"/>
  <c r="G142" i="6"/>
  <c r="G141" i="6"/>
  <c r="G140" i="6"/>
  <c r="G139" i="6"/>
  <c r="G138" i="6"/>
  <c r="G137" i="6"/>
  <c r="F136" i="6"/>
  <c r="F116" i="6" s="1"/>
  <c r="E136" i="6"/>
  <c r="G136" i="6" s="1"/>
  <c r="G135" i="6"/>
  <c r="G134" i="6"/>
  <c r="G133" i="6"/>
  <c r="G132" i="6"/>
  <c r="G131" i="6"/>
  <c r="G130" i="6"/>
  <c r="G129" i="6"/>
  <c r="G128" i="6"/>
  <c r="G127" i="6"/>
  <c r="G126" i="6"/>
  <c r="G125" i="6"/>
  <c r="G124" i="6"/>
  <c r="G123" i="6"/>
  <c r="G122" i="6"/>
  <c r="G121" i="6"/>
  <c r="G120" i="6"/>
  <c r="G119" i="6"/>
  <c r="G118" i="6"/>
  <c r="G117" i="6"/>
  <c r="G115" i="6"/>
  <c r="G114" i="6"/>
  <c r="G113" i="6"/>
  <c r="G112" i="6"/>
  <c r="G111" i="6"/>
  <c r="G110" i="6"/>
  <c r="G109" i="6"/>
  <c r="G108" i="6"/>
  <c r="G107" i="6"/>
  <c r="G106" i="6"/>
  <c r="G105" i="6"/>
  <c r="G104" i="6"/>
  <c r="G103" i="6"/>
  <c r="G102" i="6"/>
  <c r="G101" i="6"/>
  <c r="G100" i="6"/>
  <c r="F99" i="6"/>
  <c r="E99" i="6"/>
  <c r="G99" i="6" s="1"/>
  <c r="G98" i="6"/>
  <c r="F97" i="6"/>
  <c r="G97" i="6" s="1"/>
  <c r="E97" i="6"/>
  <c r="G96" i="6"/>
  <c r="G95" i="6"/>
  <c r="G94" i="6"/>
  <c r="G93" i="6"/>
  <c r="G92" i="6"/>
  <c r="G91" i="6"/>
  <c r="G90" i="6"/>
  <c r="G89" i="6"/>
  <c r="G88" i="6"/>
  <c r="G87" i="6"/>
  <c r="G86" i="6"/>
  <c r="G85" i="6"/>
  <c r="G84" i="6"/>
  <c r="G83" i="6"/>
  <c r="G82" i="6"/>
  <c r="G81" i="6"/>
  <c r="G80" i="6"/>
  <c r="G79" i="6"/>
  <c r="G78" i="6"/>
  <c r="G77" i="6"/>
  <c r="G76" i="6"/>
  <c r="G75" i="6"/>
  <c r="G74" i="6"/>
  <c r="G73" i="6"/>
  <c r="G72" i="6"/>
  <c r="G71" i="6"/>
  <c r="F71" i="6"/>
  <c r="F69" i="6" s="1"/>
  <c r="F147" i="6" s="1"/>
  <c r="E71" i="6"/>
  <c r="G70" i="6"/>
  <c r="E69" i="6"/>
  <c r="G67" i="6"/>
  <c r="G66" i="6"/>
  <c r="G65" i="6"/>
  <c r="G64" i="6"/>
  <c r="G63" i="6"/>
  <c r="F63" i="6"/>
  <c r="E63" i="6"/>
  <c r="G62" i="6"/>
  <c r="G61" i="6"/>
  <c r="G60" i="6"/>
  <c r="G59" i="6"/>
  <c r="G58" i="6"/>
  <c r="G57" i="6"/>
  <c r="F56" i="6"/>
  <c r="F55" i="6" s="1"/>
  <c r="E56" i="6"/>
  <c r="E55" i="6" s="1"/>
  <c r="G55" i="6" s="1"/>
  <c r="G54" i="6"/>
  <c r="G53" i="6"/>
  <c r="G52" i="6"/>
  <c r="G51" i="6"/>
  <c r="G50" i="6"/>
  <c r="G49" i="6"/>
  <c r="G48" i="6"/>
  <c r="G47" i="6"/>
  <c r="G46" i="6"/>
  <c r="F45" i="6"/>
  <c r="G45" i="6" s="1"/>
  <c r="E45" i="6"/>
  <c r="G44" i="6"/>
  <c r="G43" i="6"/>
  <c r="G42" i="6"/>
  <c r="G41" i="6"/>
  <c r="G40" i="6"/>
  <c r="G39" i="6"/>
  <c r="G38" i="6"/>
  <c r="G37" i="6"/>
  <c r="G36" i="6"/>
  <c r="G35" i="6"/>
  <c r="G34" i="6"/>
  <c r="G33" i="6"/>
  <c r="F32" i="6"/>
  <c r="E32" i="6"/>
  <c r="G31" i="6"/>
  <c r="G30" i="6"/>
  <c r="G29" i="6"/>
  <c r="F28" i="6"/>
  <c r="E28" i="6"/>
  <c r="G28" i="6" s="1"/>
  <c r="G27" i="6"/>
  <c r="G26" i="6"/>
  <c r="F25" i="6"/>
  <c r="E25" i="6"/>
  <c r="G25" i="6" s="1"/>
  <c r="G24" i="6"/>
  <c r="G23" i="6"/>
  <c r="G22" i="6"/>
  <c r="G21" i="6"/>
  <c r="G20" i="6"/>
  <c r="G19" i="6"/>
  <c r="F18" i="6"/>
  <c r="E18" i="6"/>
  <c r="G18" i="6" s="1"/>
  <c r="G17" i="6"/>
  <c r="G16" i="6"/>
  <c r="G15" i="6"/>
  <c r="G14" i="6"/>
  <c r="G13" i="6"/>
  <c r="G12" i="6"/>
  <c r="F11" i="6"/>
  <c r="E11" i="6"/>
  <c r="G11" i="6" s="1"/>
  <c r="G10" i="6"/>
  <c r="G9" i="6"/>
  <c r="G8" i="6"/>
  <c r="F7" i="6"/>
  <c r="E7" i="6"/>
  <c r="G237" i="5"/>
  <c r="G236" i="5"/>
  <c r="G235" i="5"/>
  <c r="G234" i="5"/>
  <c r="F233" i="5"/>
  <c r="E233" i="5"/>
  <c r="G233" i="5" s="1"/>
  <c r="G232" i="5"/>
  <c r="G231" i="5"/>
  <c r="G230" i="5"/>
  <c r="F229" i="5"/>
  <c r="E229" i="5"/>
  <c r="G228" i="5"/>
  <c r="G226" i="5"/>
  <c r="G222" i="5"/>
  <c r="F221" i="5"/>
  <c r="F223" i="5" s="1"/>
  <c r="E221" i="5"/>
  <c r="G220" i="5"/>
  <c r="G219" i="5"/>
  <c r="G218" i="5"/>
  <c r="G217" i="5"/>
  <c r="G216" i="5"/>
  <c r="G215" i="5"/>
  <c r="G214" i="5"/>
  <c r="G213" i="5"/>
  <c r="G212" i="5"/>
  <c r="G211" i="5"/>
  <c r="G210" i="5"/>
  <c r="G209" i="5"/>
  <c r="G208" i="5"/>
  <c r="G207" i="5"/>
  <c r="F206" i="5"/>
  <c r="E206" i="5"/>
  <c r="G205" i="5"/>
  <c r="G203" i="5"/>
  <c r="G202" i="5"/>
  <c r="G201" i="5"/>
  <c r="G200" i="5"/>
  <c r="G199" i="5"/>
  <c r="F199" i="5"/>
  <c r="E199" i="5"/>
  <c r="G198" i="5"/>
  <c r="G197" i="5"/>
  <c r="G196" i="5"/>
  <c r="G195" i="5"/>
  <c r="G194" i="5"/>
  <c r="G193" i="5"/>
  <c r="G192" i="5"/>
  <c r="F191" i="5"/>
  <c r="E191" i="5"/>
  <c r="G191" i="5" s="1"/>
  <c r="G190" i="5"/>
  <c r="G189" i="5"/>
  <c r="G188" i="5"/>
  <c r="F188" i="5"/>
  <c r="E188" i="5"/>
  <c r="G187" i="5"/>
  <c r="G186" i="5"/>
  <c r="G185" i="5"/>
  <c r="G184" i="5"/>
  <c r="F184" i="5"/>
  <c r="E184" i="5"/>
  <c r="G183" i="5"/>
  <c r="G182" i="5"/>
  <c r="F181" i="5"/>
  <c r="F204" i="5" s="1"/>
  <c r="F224" i="5" s="1"/>
  <c r="E181" i="5"/>
  <c r="E204" i="5" s="1"/>
  <c r="G177" i="5"/>
  <c r="G176" i="5"/>
  <c r="F176" i="5"/>
  <c r="E176" i="5"/>
  <c r="E173" i="5" s="1"/>
  <c r="G175" i="5"/>
  <c r="G174" i="5"/>
  <c r="F173" i="5"/>
  <c r="F178" i="5" s="1"/>
  <c r="G172" i="5"/>
  <c r="G171" i="5"/>
  <c r="G170" i="5"/>
  <c r="G169" i="5"/>
  <c r="G168" i="5"/>
  <c r="G167" i="5"/>
  <c r="G166" i="5"/>
  <c r="G165" i="5"/>
  <c r="E164" i="5"/>
  <c r="G163" i="5"/>
  <c r="G162" i="5"/>
  <c r="F162" i="5"/>
  <c r="E162" i="5"/>
  <c r="G161" i="5"/>
  <c r="G160" i="5"/>
  <c r="G159" i="5"/>
  <c r="G158" i="5"/>
  <c r="F158" i="5"/>
  <c r="F164" i="5" s="1"/>
  <c r="F179" i="5" s="1"/>
  <c r="E158" i="5"/>
  <c r="G157" i="5"/>
  <c r="G156" i="5"/>
  <c r="G155" i="5"/>
  <c r="G154" i="5"/>
  <c r="G153" i="5"/>
  <c r="G152" i="5"/>
  <c r="G151" i="5"/>
  <c r="G150" i="5"/>
  <c r="G149" i="5"/>
  <c r="G146" i="5"/>
  <c r="G145" i="5"/>
  <c r="F145" i="5"/>
  <c r="E145" i="5"/>
  <c r="G144" i="5"/>
  <c r="G143" i="5"/>
  <c r="G142" i="5"/>
  <c r="G141" i="5"/>
  <c r="G140" i="5"/>
  <c r="G139" i="5"/>
  <c r="G138" i="5"/>
  <c r="G137" i="5"/>
  <c r="G136" i="5"/>
  <c r="F136" i="5"/>
  <c r="F116" i="5" s="1"/>
  <c r="G116" i="5" s="1"/>
  <c r="E136" i="5"/>
  <c r="G135" i="5"/>
  <c r="G134" i="5"/>
  <c r="G133" i="5"/>
  <c r="G132" i="5"/>
  <c r="G131" i="5"/>
  <c r="G130" i="5"/>
  <c r="G129" i="5"/>
  <c r="G128" i="5"/>
  <c r="G127" i="5"/>
  <c r="G126" i="5"/>
  <c r="G125" i="5"/>
  <c r="G124" i="5"/>
  <c r="G123" i="5"/>
  <c r="G122" i="5"/>
  <c r="G121" i="5"/>
  <c r="G120" i="5"/>
  <c r="G119" i="5"/>
  <c r="G118" i="5"/>
  <c r="G117" i="5"/>
  <c r="E116" i="5"/>
  <c r="G115" i="5"/>
  <c r="G114" i="5"/>
  <c r="G113" i="5"/>
  <c r="G112" i="5"/>
  <c r="G111" i="5"/>
  <c r="G110" i="5"/>
  <c r="G109" i="5"/>
  <c r="G108" i="5"/>
  <c r="G107" i="5"/>
  <c r="G106" i="5"/>
  <c r="G105" i="5"/>
  <c r="G104" i="5"/>
  <c r="G103" i="5"/>
  <c r="G102" i="5"/>
  <c r="G101" i="5"/>
  <c r="G100" i="5"/>
  <c r="F99" i="5"/>
  <c r="E99" i="5"/>
  <c r="G99" i="5" s="1"/>
  <c r="G98" i="5"/>
  <c r="F97" i="5"/>
  <c r="F69" i="5" s="1"/>
  <c r="F147" i="5" s="1"/>
  <c r="E97" i="5"/>
  <c r="G97" i="5" s="1"/>
  <c r="G96" i="5"/>
  <c r="G95" i="5"/>
  <c r="G94" i="5"/>
  <c r="G93" i="5"/>
  <c r="G92" i="5"/>
  <c r="G91" i="5"/>
  <c r="G90" i="5"/>
  <c r="G89" i="5"/>
  <c r="G88" i="5"/>
  <c r="G87" i="5"/>
  <c r="G86" i="5"/>
  <c r="G85" i="5"/>
  <c r="G84" i="5"/>
  <c r="G83" i="5"/>
  <c r="G82" i="5"/>
  <c r="G81" i="5"/>
  <c r="G80" i="5"/>
  <c r="G79" i="5"/>
  <c r="G78" i="5"/>
  <c r="G77" i="5"/>
  <c r="G76" i="5"/>
  <c r="G75" i="5"/>
  <c r="G74" i="5"/>
  <c r="G73" i="5"/>
  <c r="G72" i="5"/>
  <c r="G71" i="5"/>
  <c r="F71" i="5"/>
  <c r="E71" i="5"/>
  <c r="G70" i="5"/>
  <c r="E69" i="5"/>
  <c r="E147" i="5" s="1"/>
  <c r="G67" i="5"/>
  <c r="G66" i="5"/>
  <c r="G65" i="5"/>
  <c r="G64" i="5"/>
  <c r="F63" i="5"/>
  <c r="E63" i="5"/>
  <c r="G63" i="5" s="1"/>
  <c r="G62" i="5"/>
  <c r="G61" i="5"/>
  <c r="G60" i="5"/>
  <c r="G59" i="5"/>
  <c r="G58" i="5"/>
  <c r="G57" i="5"/>
  <c r="G56" i="5"/>
  <c r="F56" i="5"/>
  <c r="E56" i="5"/>
  <c r="F55" i="5"/>
  <c r="E55" i="5"/>
  <c r="G55" i="5" s="1"/>
  <c r="G54" i="5"/>
  <c r="G53" i="5"/>
  <c r="G52" i="5"/>
  <c r="G51" i="5"/>
  <c r="G50" i="5"/>
  <c r="G49" i="5"/>
  <c r="G48" i="5"/>
  <c r="G47" i="5"/>
  <c r="G46" i="5"/>
  <c r="F45" i="5"/>
  <c r="E45" i="5"/>
  <c r="G45" i="5" s="1"/>
  <c r="G44" i="5"/>
  <c r="G43" i="5"/>
  <c r="G42" i="5"/>
  <c r="G41" i="5"/>
  <c r="G40" i="5"/>
  <c r="G39" i="5"/>
  <c r="G38" i="5"/>
  <c r="G37" i="5"/>
  <c r="G36" i="5"/>
  <c r="G35" i="5"/>
  <c r="G34" i="5"/>
  <c r="G33" i="5"/>
  <c r="F32" i="5"/>
  <c r="G32" i="5" s="1"/>
  <c r="E32" i="5"/>
  <c r="G31" i="5"/>
  <c r="G30" i="5"/>
  <c r="G29" i="5"/>
  <c r="F28" i="5"/>
  <c r="G28" i="5" s="1"/>
  <c r="E28" i="5"/>
  <c r="G27" i="5"/>
  <c r="G26" i="5"/>
  <c r="F25" i="5"/>
  <c r="E25" i="5"/>
  <c r="G25" i="5" s="1"/>
  <c r="G24" i="5"/>
  <c r="G23" i="5"/>
  <c r="G22" i="5"/>
  <c r="G21" i="5"/>
  <c r="G20" i="5"/>
  <c r="G19" i="5"/>
  <c r="F18" i="5"/>
  <c r="E18" i="5"/>
  <c r="G18" i="5" s="1"/>
  <c r="G17" i="5"/>
  <c r="G16" i="5"/>
  <c r="G15" i="5"/>
  <c r="G14" i="5"/>
  <c r="G13" i="5"/>
  <c r="G12" i="5"/>
  <c r="F11" i="5"/>
  <c r="E11" i="5"/>
  <c r="G11" i="5" s="1"/>
  <c r="G10" i="5"/>
  <c r="G9" i="5"/>
  <c r="G8" i="5"/>
  <c r="F7" i="5"/>
  <c r="F6" i="5" s="1"/>
  <c r="F68" i="5" s="1"/>
  <c r="E7" i="5"/>
  <c r="G7" i="5" s="1"/>
  <c r="G237" i="4"/>
  <c r="G236" i="4"/>
  <c r="G235" i="4"/>
  <c r="G234" i="4"/>
  <c r="F233" i="4"/>
  <c r="G233" i="4" s="1"/>
  <c r="E233" i="4"/>
  <c r="G232" i="4"/>
  <c r="G231" i="4"/>
  <c r="G230" i="4"/>
  <c r="F229" i="4"/>
  <c r="G229" i="4" s="1"/>
  <c r="E229" i="4"/>
  <c r="G228" i="4"/>
  <c r="G226" i="4"/>
  <c r="E223" i="4"/>
  <c r="G222" i="4"/>
  <c r="F221" i="4"/>
  <c r="G221" i="4" s="1"/>
  <c r="E221" i="4"/>
  <c r="G220" i="4"/>
  <c r="G219" i="4"/>
  <c r="G218" i="4"/>
  <c r="G217" i="4"/>
  <c r="G216" i="4"/>
  <c r="G215" i="4"/>
  <c r="G214" i="4"/>
  <c r="G213" i="4"/>
  <c r="G212" i="4"/>
  <c r="G211" i="4"/>
  <c r="G210" i="4"/>
  <c r="G209" i="4"/>
  <c r="G208" i="4"/>
  <c r="G207" i="4"/>
  <c r="F206" i="4"/>
  <c r="E206" i="4"/>
  <c r="G206" i="4" s="1"/>
  <c r="G205" i="4"/>
  <c r="G203" i="4"/>
  <c r="G202" i="4"/>
  <c r="G201" i="4"/>
  <c r="G200" i="4"/>
  <c r="F199" i="4"/>
  <c r="E199" i="4"/>
  <c r="G199" i="4" s="1"/>
  <c r="G198" i="4"/>
  <c r="G197" i="4"/>
  <c r="G196" i="4"/>
  <c r="G195" i="4"/>
  <c r="G194" i="4"/>
  <c r="G193" i="4"/>
  <c r="G192" i="4"/>
  <c r="F191" i="4"/>
  <c r="E191" i="4"/>
  <c r="G191" i="4" s="1"/>
  <c r="G190" i="4"/>
  <c r="G189" i="4"/>
  <c r="G188" i="4"/>
  <c r="F188" i="4"/>
  <c r="E188" i="4"/>
  <c r="G187" i="4"/>
  <c r="G186" i="4"/>
  <c r="G185" i="4"/>
  <c r="G184" i="4"/>
  <c r="F184" i="4"/>
  <c r="E184" i="4"/>
  <c r="G183" i="4"/>
  <c r="G182" i="4"/>
  <c r="F181" i="4"/>
  <c r="F204" i="4" s="1"/>
  <c r="E181" i="4"/>
  <c r="E204" i="4" s="1"/>
  <c r="F178" i="4"/>
  <c r="E178" i="4"/>
  <c r="G178" i="4" s="1"/>
  <c r="G177" i="4"/>
  <c r="G176" i="4"/>
  <c r="F176" i="4"/>
  <c r="E176" i="4"/>
  <c r="G175" i="4"/>
  <c r="G174" i="4"/>
  <c r="G173" i="4"/>
  <c r="F173" i="4"/>
  <c r="E173" i="4"/>
  <c r="G172" i="4"/>
  <c r="G171" i="4"/>
  <c r="G170" i="4"/>
  <c r="G169" i="4"/>
  <c r="G168" i="4"/>
  <c r="G167" i="4"/>
  <c r="G166" i="4"/>
  <c r="G165" i="4"/>
  <c r="E164" i="4"/>
  <c r="G163" i="4"/>
  <c r="F162" i="4"/>
  <c r="F158" i="4" s="1"/>
  <c r="F164" i="4" s="1"/>
  <c r="F179" i="4" s="1"/>
  <c r="E162" i="4"/>
  <c r="G162" i="4" s="1"/>
  <c r="G161" i="4"/>
  <c r="G160" i="4"/>
  <c r="G159" i="4"/>
  <c r="E158" i="4"/>
  <c r="G157" i="4"/>
  <c r="G156" i="4"/>
  <c r="G155" i="4"/>
  <c r="G154" i="4"/>
  <c r="G153" i="4"/>
  <c r="G152" i="4"/>
  <c r="G151" i="4"/>
  <c r="G150" i="4"/>
  <c r="G149" i="4"/>
  <c r="G146" i="4"/>
  <c r="F145" i="4"/>
  <c r="E145" i="4"/>
  <c r="G145" i="4" s="1"/>
  <c r="G144" i="4"/>
  <c r="G143" i="4"/>
  <c r="G142" i="4"/>
  <c r="G141" i="4"/>
  <c r="G140" i="4"/>
  <c r="G139" i="4"/>
  <c r="G138" i="4"/>
  <c r="G137" i="4"/>
  <c r="F136" i="4"/>
  <c r="F116" i="4" s="1"/>
  <c r="E136" i="4"/>
  <c r="G136" i="4" s="1"/>
  <c r="G135" i="4"/>
  <c r="G134" i="4"/>
  <c r="G133" i="4"/>
  <c r="G132" i="4"/>
  <c r="G131" i="4"/>
  <c r="G130" i="4"/>
  <c r="G129" i="4"/>
  <c r="G128" i="4"/>
  <c r="G127" i="4"/>
  <c r="G126" i="4"/>
  <c r="G125" i="4"/>
  <c r="G124" i="4"/>
  <c r="G123" i="4"/>
  <c r="G122" i="4"/>
  <c r="G121" i="4"/>
  <c r="G120" i="4"/>
  <c r="G119" i="4"/>
  <c r="G118" i="4"/>
  <c r="G117" i="4"/>
  <c r="G115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F99" i="4"/>
  <c r="E99" i="4"/>
  <c r="G99" i="4" s="1"/>
  <c r="G98" i="4"/>
  <c r="F97" i="4"/>
  <c r="G97" i="4" s="1"/>
  <c r="E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F71" i="4"/>
  <c r="E71" i="4"/>
  <c r="G70" i="4"/>
  <c r="E69" i="4"/>
  <c r="G67" i="4"/>
  <c r="G66" i="4"/>
  <c r="G65" i="4"/>
  <c r="G64" i="4"/>
  <c r="F63" i="4"/>
  <c r="G63" i="4" s="1"/>
  <c r="E63" i="4"/>
  <c r="G62" i="4"/>
  <c r="G61" i="4"/>
  <c r="G60" i="4"/>
  <c r="G59" i="4"/>
  <c r="G58" i="4"/>
  <c r="G57" i="4"/>
  <c r="F56" i="4"/>
  <c r="E56" i="4"/>
  <c r="E55" i="4" s="1"/>
  <c r="F55" i="4"/>
  <c r="G55" i="4" s="1"/>
  <c r="G54" i="4"/>
  <c r="G53" i="4"/>
  <c r="G52" i="4"/>
  <c r="G51" i="4"/>
  <c r="G50" i="4"/>
  <c r="G49" i="4"/>
  <c r="G48" i="4"/>
  <c r="G47" i="4"/>
  <c r="G46" i="4"/>
  <c r="F45" i="4"/>
  <c r="G45" i="4" s="1"/>
  <c r="E45" i="4"/>
  <c r="G44" i="4"/>
  <c r="G43" i="4"/>
  <c r="G42" i="4"/>
  <c r="G41" i="4"/>
  <c r="G40" i="4"/>
  <c r="G39" i="4"/>
  <c r="G38" i="4"/>
  <c r="G37" i="4"/>
  <c r="G36" i="4"/>
  <c r="G35" i="4"/>
  <c r="G34" i="4"/>
  <c r="G33" i="4"/>
  <c r="F32" i="4"/>
  <c r="E32" i="4"/>
  <c r="G31" i="4"/>
  <c r="G30" i="4"/>
  <c r="G29" i="4"/>
  <c r="F28" i="4"/>
  <c r="E28" i="4"/>
  <c r="G28" i="4" s="1"/>
  <c r="G27" i="4"/>
  <c r="G26" i="4"/>
  <c r="F25" i="4"/>
  <c r="E25" i="4"/>
  <c r="G25" i="4" s="1"/>
  <c r="G24" i="4"/>
  <c r="G23" i="4"/>
  <c r="G22" i="4"/>
  <c r="G21" i="4"/>
  <c r="G20" i="4"/>
  <c r="G19" i="4"/>
  <c r="F18" i="4"/>
  <c r="F6" i="4" s="1"/>
  <c r="F68" i="4" s="1"/>
  <c r="E18" i="4"/>
  <c r="G18" i="4" s="1"/>
  <c r="G17" i="4"/>
  <c r="G16" i="4"/>
  <c r="G15" i="4"/>
  <c r="G14" i="4"/>
  <c r="G13" i="4"/>
  <c r="G12" i="4"/>
  <c r="F11" i="4"/>
  <c r="E11" i="4"/>
  <c r="G11" i="4" s="1"/>
  <c r="G10" i="4"/>
  <c r="G9" i="4"/>
  <c r="G8" i="4"/>
  <c r="F7" i="4"/>
  <c r="E7" i="4"/>
  <c r="G7" i="4" s="1"/>
  <c r="G237" i="3"/>
  <c r="G236" i="3"/>
  <c r="G235" i="3"/>
  <c r="G234" i="3"/>
  <c r="F233" i="3"/>
  <c r="E233" i="3"/>
  <c r="G233" i="3" s="1"/>
  <c r="G232" i="3"/>
  <c r="G231" i="3"/>
  <c r="G230" i="3"/>
  <c r="F229" i="3"/>
  <c r="E229" i="3"/>
  <c r="G229" i="3" s="1"/>
  <c r="G228" i="3"/>
  <c r="G226" i="3"/>
  <c r="F223" i="3"/>
  <c r="G222" i="3"/>
  <c r="F221" i="3"/>
  <c r="E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F206" i="3"/>
  <c r="E206" i="3"/>
  <c r="G206" i="3" s="1"/>
  <c r="G205" i="3"/>
  <c r="G203" i="3"/>
  <c r="G202" i="3"/>
  <c r="G201" i="3"/>
  <c r="G200" i="3"/>
  <c r="F199" i="3"/>
  <c r="G199" i="3" s="1"/>
  <c r="E199" i="3"/>
  <c r="G198" i="3"/>
  <c r="G197" i="3"/>
  <c r="G196" i="3"/>
  <c r="G195" i="3"/>
  <c r="G194" i="3"/>
  <c r="G193" i="3"/>
  <c r="G192" i="3"/>
  <c r="F191" i="3"/>
  <c r="E191" i="3"/>
  <c r="G191" i="3" s="1"/>
  <c r="G190" i="3"/>
  <c r="G189" i="3"/>
  <c r="F188" i="3"/>
  <c r="E188" i="3"/>
  <c r="G188" i="3" s="1"/>
  <c r="G187" i="3"/>
  <c r="G186" i="3"/>
  <c r="G185" i="3"/>
  <c r="F184" i="3"/>
  <c r="E184" i="3"/>
  <c r="G184" i="3" s="1"/>
  <c r="G183" i="3"/>
  <c r="G182" i="3"/>
  <c r="F181" i="3"/>
  <c r="F204" i="3" s="1"/>
  <c r="F224" i="3" s="1"/>
  <c r="E181" i="3"/>
  <c r="G177" i="3"/>
  <c r="F176" i="3"/>
  <c r="F173" i="3" s="1"/>
  <c r="F178" i="3" s="1"/>
  <c r="F179" i="3" s="1"/>
  <c r="E176" i="3"/>
  <c r="G175" i="3"/>
  <c r="G174" i="3"/>
  <c r="E173" i="3"/>
  <c r="G172" i="3"/>
  <c r="G171" i="3"/>
  <c r="G170" i="3"/>
  <c r="G169" i="3"/>
  <c r="G168" i="3"/>
  <c r="G167" i="3"/>
  <c r="G166" i="3"/>
  <c r="G165" i="3"/>
  <c r="F164" i="3"/>
  <c r="E164" i="3"/>
  <c r="G164" i="3" s="1"/>
  <c r="G163" i="3"/>
  <c r="G162" i="3"/>
  <c r="F162" i="3"/>
  <c r="E162" i="3"/>
  <c r="G161" i="3"/>
  <c r="G160" i="3"/>
  <c r="G159" i="3"/>
  <c r="G158" i="3"/>
  <c r="F158" i="3"/>
  <c r="E158" i="3"/>
  <c r="G157" i="3"/>
  <c r="G156" i="3"/>
  <c r="G155" i="3"/>
  <c r="G154" i="3"/>
  <c r="G153" i="3"/>
  <c r="G152" i="3"/>
  <c r="G151" i="3"/>
  <c r="G150" i="3"/>
  <c r="G149" i="3"/>
  <c r="G146" i="3"/>
  <c r="F145" i="3"/>
  <c r="E145" i="3"/>
  <c r="G145" i="3" s="1"/>
  <c r="G144" i="3"/>
  <c r="G143" i="3"/>
  <c r="G142" i="3"/>
  <c r="G141" i="3"/>
  <c r="G140" i="3"/>
  <c r="G139" i="3"/>
  <c r="G138" i="3"/>
  <c r="G137" i="3"/>
  <c r="G136" i="3"/>
  <c r="F136" i="3"/>
  <c r="E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F116" i="3"/>
  <c r="E116" i="3"/>
  <c r="G116" i="3" s="1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F99" i="3"/>
  <c r="G99" i="3" s="1"/>
  <c r="E99" i="3"/>
  <c r="G98" i="3"/>
  <c r="F97" i="3"/>
  <c r="E97" i="3"/>
  <c r="G97" i="3" s="1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F71" i="3"/>
  <c r="E71" i="3"/>
  <c r="G71" i="3" s="1"/>
  <c r="G70" i="3"/>
  <c r="F69" i="3"/>
  <c r="F147" i="3" s="1"/>
  <c r="G67" i="3"/>
  <c r="G66" i="3"/>
  <c r="G65" i="3"/>
  <c r="G64" i="3"/>
  <c r="F63" i="3"/>
  <c r="E63" i="3"/>
  <c r="G63" i="3" s="1"/>
  <c r="G62" i="3"/>
  <c r="G61" i="3"/>
  <c r="G60" i="3"/>
  <c r="G59" i="3"/>
  <c r="G58" i="3"/>
  <c r="G57" i="3"/>
  <c r="G56" i="3"/>
  <c r="F56" i="3"/>
  <c r="E56" i="3"/>
  <c r="F55" i="3"/>
  <c r="E55" i="3"/>
  <c r="G55" i="3" s="1"/>
  <c r="G54" i="3"/>
  <c r="G53" i="3"/>
  <c r="G52" i="3"/>
  <c r="G51" i="3"/>
  <c r="G50" i="3"/>
  <c r="G49" i="3"/>
  <c r="G48" i="3"/>
  <c r="G47" i="3"/>
  <c r="G46" i="3"/>
  <c r="F45" i="3"/>
  <c r="E45" i="3"/>
  <c r="G45" i="3" s="1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F32" i="3"/>
  <c r="E32" i="3"/>
  <c r="G31" i="3"/>
  <c r="G30" i="3"/>
  <c r="G29" i="3"/>
  <c r="G28" i="3"/>
  <c r="F28" i="3"/>
  <c r="E28" i="3"/>
  <c r="G27" i="3"/>
  <c r="G26" i="3"/>
  <c r="F25" i="3"/>
  <c r="G25" i="3" s="1"/>
  <c r="E25" i="3"/>
  <c r="G24" i="3"/>
  <c r="G23" i="3"/>
  <c r="G22" i="3"/>
  <c r="G21" i="3"/>
  <c r="G20" i="3"/>
  <c r="G19" i="3"/>
  <c r="F18" i="3"/>
  <c r="E18" i="3"/>
  <c r="G18" i="3" s="1"/>
  <c r="G17" i="3"/>
  <c r="G16" i="3"/>
  <c r="G15" i="3"/>
  <c r="G14" i="3"/>
  <c r="G13" i="3"/>
  <c r="G12" i="3"/>
  <c r="F11" i="3"/>
  <c r="G11" i="3" s="1"/>
  <c r="E11" i="3"/>
  <c r="G10" i="3"/>
  <c r="G9" i="3"/>
  <c r="G8" i="3"/>
  <c r="F7" i="3"/>
  <c r="F6" i="3" s="1"/>
  <c r="F68" i="3" s="1"/>
  <c r="F148" i="3" s="1"/>
  <c r="E7" i="3"/>
  <c r="E6" i="3"/>
  <c r="G6" i="3" s="1"/>
  <c r="G237" i="2"/>
  <c r="G236" i="2"/>
  <c r="G235" i="2"/>
  <c r="G234" i="2"/>
  <c r="G233" i="2"/>
  <c r="F233" i="2"/>
  <c r="E233" i="2"/>
  <c r="G232" i="2"/>
  <c r="G231" i="2"/>
  <c r="G230" i="2"/>
  <c r="G229" i="2"/>
  <c r="F229" i="2"/>
  <c r="E229" i="2"/>
  <c r="G228" i="2"/>
  <c r="G226" i="2"/>
  <c r="E223" i="2"/>
  <c r="G222" i="2"/>
  <c r="G221" i="2"/>
  <c r="F221" i="2"/>
  <c r="E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F206" i="2"/>
  <c r="F223" i="2" s="1"/>
  <c r="E206" i="2"/>
  <c r="G205" i="2"/>
  <c r="G203" i="2"/>
  <c r="G202" i="2"/>
  <c r="G201" i="2"/>
  <c r="G200" i="2"/>
  <c r="F199" i="2"/>
  <c r="F204" i="2" s="1"/>
  <c r="E199" i="2"/>
  <c r="G199" i="2" s="1"/>
  <c r="G198" i="2"/>
  <c r="G197" i="2"/>
  <c r="G196" i="2"/>
  <c r="G195" i="2"/>
  <c r="G194" i="2"/>
  <c r="G193" i="2"/>
  <c r="G192" i="2"/>
  <c r="F191" i="2"/>
  <c r="E191" i="2"/>
  <c r="G191" i="2" s="1"/>
  <c r="G190" i="2"/>
  <c r="G189" i="2"/>
  <c r="F188" i="2"/>
  <c r="E188" i="2"/>
  <c r="G188" i="2" s="1"/>
  <c r="G187" i="2"/>
  <c r="G186" i="2"/>
  <c r="G185" i="2"/>
  <c r="F184" i="2"/>
  <c r="E184" i="2"/>
  <c r="G184" i="2" s="1"/>
  <c r="G183" i="2"/>
  <c r="G182" i="2"/>
  <c r="G181" i="2"/>
  <c r="F181" i="2"/>
  <c r="E181" i="2"/>
  <c r="G177" i="2"/>
  <c r="F176" i="2"/>
  <c r="F173" i="2" s="1"/>
  <c r="F178" i="2" s="1"/>
  <c r="E176" i="2"/>
  <c r="E173" i="2" s="1"/>
  <c r="G175" i="2"/>
  <c r="G174" i="2"/>
  <c r="G172" i="2"/>
  <c r="G171" i="2"/>
  <c r="G170" i="2"/>
  <c r="G169" i="2"/>
  <c r="G168" i="2"/>
  <c r="G167" i="2"/>
  <c r="G166" i="2"/>
  <c r="G165" i="2"/>
  <c r="F164" i="2"/>
  <c r="F179" i="2" s="1"/>
  <c r="G163" i="2"/>
  <c r="F162" i="2"/>
  <c r="E162" i="2"/>
  <c r="G162" i="2" s="1"/>
  <c r="G161" i="2"/>
  <c r="G160" i="2"/>
  <c r="G159" i="2"/>
  <c r="F158" i="2"/>
  <c r="E158" i="2"/>
  <c r="G158" i="2" s="1"/>
  <c r="G157" i="2"/>
  <c r="G156" i="2"/>
  <c r="G155" i="2"/>
  <c r="G154" i="2"/>
  <c r="G153" i="2"/>
  <c r="G152" i="2"/>
  <c r="G151" i="2"/>
  <c r="G150" i="2"/>
  <c r="G149" i="2"/>
  <c r="G146" i="2"/>
  <c r="F145" i="2"/>
  <c r="E145" i="2"/>
  <c r="G145" i="2" s="1"/>
  <c r="G144" i="2"/>
  <c r="G143" i="2"/>
  <c r="G142" i="2"/>
  <c r="G141" i="2"/>
  <c r="G140" i="2"/>
  <c r="G139" i="2"/>
  <c r="G138" i="2"/>
  <c r="G137" i="2"/>
  <c r="F136" i="2"/>
  <c r="F116" i="2" s="1"/>
  <c r="E136" i="2"/>
  <c r="G136" i="2" s="1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F99" i="2"/>
  <c r="E99" i="2"/>
  <c r="G99" i="2" s="1"/>
  <c r="G98" i="2"/>
  <c r="G97" i="2"/>
  <c r="F97" i="2"/>
  <c r="E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F71" i="2"/>
  <c r="F69" i="2" s="1"/>
  <c r="E71" i="2"/>
  <c r="G71" i="2" s="1"/>
  <c r="G70" i="2"/>
  <c r="G67" i="2"/>
  <c r="G66" i="2"/>
  <c r="G65" i="2"/>
  <c r="G64" i="2"/>
  <c r="G63" i="2"/>
  <c r="F63" i="2"/>
  <c r="E63" i="2"/>
  <c r="G62" i="2"/>
  <c r="G61" i="2"/>
  <c r="G60" i="2"/>
  <c r="G59" i="2"/>
  <c r="G58" i="2"/>
  <c r="G57" i="2"/>
  <c r="F56" i="2"/>
  <c r="F55" i="2" s="1"/>
  <c r="E56" i="2"/>
  <c r="E55" i="2" s="1"/>
  <c r="G54" i="2"/>
  <c r="G53" i="2"/>
  <c r="G52" i="2"/>
  <c r="G51" i="2"/>
  <c r="G50" i="2"/>
  <c r="G49" i="2"/>
  <c r="G48" i="2"/>
  <c r="G47" i="2"/>
  <c r="G46" i="2"/>
  <c r="G45" i="2"/>
  <c r="F45" i="2"/>
  <c r="E45" i="2"/>
  <c r="G44" i="2"/>
  <c r="G43" i="2"/>
  <c r="G42" i="2"/>
  <c r="G41" i="2"/>
  <c r="G40" i="2"/>
  <c r="G39" i="2"/>
  <c r="G38" i="2"/>
  <c r="G37" i="2"/>
  <c r="G36" i="2"/>
  <c r="G35" i="2"/>
  <c r="G34" i="2"/>
  <c r="G33" i="2"/>
  <c r="F32" i="2"/>
  <c r="E32" i="2"/>
  <c r="G32" i="2" s="1"/>
  <c r="G31" i="2"/>
  <c r="G30" i="2"/>
  <c r="G29" i="2"/>
  <c r="F28" i="2"/>
  <c r="E28" i="2"/>
  <c r="G28" i="2" s="1"/>
  <c r="G27" i="2"/>
  <c r="G26" i="2"/>
  <c r="F25" i="2"/>
  <c r="E25" i="2"/>
  <c r="G25" i="2" s="1"/>
  <c r="G24" i="2"/>
  <c r="G23" i="2"/>
  <c r="G22" i="2"/>
  <c r="G21" i="2"/>
  <c r="G20" i="2"/>
  <c r="G19" i="2"/>
  <c r="F18" i="2"/>
  <c r="G18" i="2" s="1"/>
  <c r="E18" i="2"/>
  <c r="G17" i="2"/>
  <c r="G16" i="2"/>
  <c r="G15" i="2"/>
  <c r="G14" i="2"/>
  <c r="G13" i="2"/>
  <c r="G12" i="2"/>
  <c r="F11" i="2"/>
  <c r="E11" i="2"/>
  <c r="G11" i="2" s="1"/>
  <c r="G10" i="2"/>
  <c r="G9" i="2"/>
  <c r="G8" i="2"/>
  <c r="F7" i="2"/>
  <c r="E7" i="2"/>
  <c r="E6" i="2" s="1"/>
  <c r="F6" i="2"/>
  <c r="F68" i="2" s="1"/>
  <c r="G237" i="1"/>
  <c r="G236" i="1"/>
  <c r="G235" i="1"/>
  <c r="G234" i="1"/>
  <c r="F233" i="1"/>
  <c r="E233" i="1"/>
  <c r="G233" i="1" s="1"/>
  <c r="G232" i="1"/>
  <c r="G231" i="1"/>
  <c r="G230" i="1"/>
  <c r="F229" i="1"/>
  <c r="E229" i="1"/>
  <c r="G229" i="1" s="1"/>
  <c r="G228" i="1"/>
  <c r="G226" i="1"/>
  <c r="F223" i="1"/>
  <c r="G222" i="1"/>
  <c r="F221" i="1"/>
  <c r="E221" i="1"/>
  <c r="G221" i="1" s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F206" i="1"/>
  <c r="E206" i="1"/>
  <c r="E223" i="1" s="1"/>
  <c r="G223" i="1" s="1"/>
  <c r="G205" i="1"/>
  <c r="G203" i="1"/>
  <c r="G202" i="1"/>
  <c r="G201" i="1"/>
  <c r="G200" i="1"/>
  <c r="F199" i="1"/>
  <c r="E199" i="1"/>
  <c r="G199" i="1" s="1"/>
  <c r="G198" i="1"/>
  <c r="G197" i="1"/>
  <c r="G196" i="1"/>
  <c r="G195" i="1"/>
  <c r="G194" i="1"/>
  <c r="G193" i="1"/>
  <c r="G192" i="1"/>
  <c r="F191" i="1"/>
  <c r="G191" i="1" s="1"/>
  <c r="E191" i="1"/>
  <c r="G190" i="1"/>
  <c r="G189" i="1"/>
  <c r="F188" i="1"/>
  <c r="E188" i="1"/>
  <c r="G188" i="1" s="1"/>
  <c r="G187" i="1"/>
  <c r="G186" i="1"/>
  <c r="G185" i="1"/>
  <c r="F184" i="1"/>
  <c r="E184" i="1"/>
  <c r="G184" i="1" s="1"/>
  <c r="G183" i="1"/>
  <c r="G182" i="1"/>
  <c r="F181" i="1"/>
  <c r="F204" i="1" s="1"/>
  <c r="F224" i="1" s="1"/>
  <c r="E181" i="1"/>
  <c r="E204" i="1" s="1"/>
  <c r="G177" i="1"/>
  <c r="F176" i="1"/>
  <c r="E176" i="1"/>
  <c r="G175" i="1"/>
  <c r="G174" i="1"/>
  <c r="F173" i="1"/>
  <c r="F178" i="1" s="1"/>
  <c r="F179" i="1" s="1"/>
  <c r="G172" i="1"/>
  <c r="G171" i="1"/>
  <c r="G170" i="1"/>
  <c r="G169" i="1"/>
  <c r="G168" i="1"/>
  <c r="G167" i="1"/>
  <c r="G166" i="1"/>
  <c r="G165" i="1"/>
  <c r="F164" i="1"/>
  <c r="G163" i="1"/>
  <c r="G162" i="1"/>
  <c r="F162" i="1"/>
  <c r="E162" i="1"/>
  <c r="E158" i="1" s="1"/>
  <c r="E164" i="1" s="1"/>
  <c r="G161" i="1"/>
  <c r="G160" i="1"/>
  <c r="G159" i="1"/>
  <c r="F158" i="1"/>
  <c r="G157" i="1"/>
  <c r="G156" i="1"/>
  <c r="G155" i="1"/>
  <c r="G154" i="1"/>
  <c r="G153" i="1"/>
  <c r="G152" i="1"/>
  <c r="G151" i="1"/>
  <c r="G150" i="1"/>
  <c r="G149" i="1"/>
  <c r="G146" i="1"/>
  <c r="F145" i="1"/>
  <c r="E145" i="1"/>
  <c r="G145" i="1" s="1"/>
  <c r="G144" i="1"/>
  <c r="G143" i="1"/>
  <c r="G142" i="1"/>
  <c r="G141" i="1"/>
  <c r="G140" i="1"/>
  <c r="G139" i="1"/>
  <c r="G138" i="1"/>
  <c r="G137" i="1"/>
  <c r="G136" i="1"/>
  <c r="F136" i="1"/>
  <c r="E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F116" i="1"/>
  <c r="E116" i="1"/>
  <c r="G116" i="1" s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F99" i="1"/>
  <c r="G99" i="1" s="1"/>
  <c r="E99" i="1"/>
  <c r="G98" i="1"/>
  <c r="F97" i="1"/>
  <c r="E97" i="1"/>
  <c r="G97" i="1" s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F71" i="1"/>
  <c r="E71" i="1"/>
  <c r="G71" i="1" s="1"/>
  <c r="G70" i="1"/>
  <c r="F69" i="1"/>
  <c r="G67" i="1"/>
  <c r="G66" i="1"/>
  <c r="G65" i="1"/>
  <c r="G64" i="1"/>
  <c r="F63" i="1"/>
  <c r="E63" i="1"/>
  <c r="G63" i="1" s="1"/>
  <c r="G62" i="1"/>
  <c r="G61" i="1"/>
  <c r="G60" i="1"/>
  <c r="G59" i="1"/>
  <c r="G58" i="1"/>
  <c r="G57" i="1"/>
  <c r="G56" i="1"/>
  <c r="F56" i="1"/>
  <c r="E56" i="1"/>
  <c r="F55" i="1"/>
  <c r="E55" i="1"/>
  <c r="G55" i="1" s="1"/>
  <c r="G54" i="1"/>
  <c r="G53" i="1"/>
  <c r="G52" i="1"/>
  <c r="G51" i="1"/>
  <c r="G50" i="1"/>
  <c r="G49" i="1"/>
  <c r="G48" i="1"/>
  <c r="G47" i="1"/>
  <c r="G46" i="1"/>
  <c r="F45" i="1"/>
  <c r="E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F32" i="1"/>
  <c r="E32" i="1"/>
  <c r="G31" i="1"/>
  <c r="G30" i="1"/>
  <c r="G29" i="1"/>
  <c r="G28" i="1"/>
  <c r="F28" i="1"/>
  <c r="E28" i="1"/>
  <c r="G27" i="1"/>
  <c r="G26" i="1"/>
  <c r="F25" i="1"/>
  <c r="G25" i="1" s="1"/>
  <c r="E25" i="1"/>
  <c r="G24" i="1"/>
  <c r="G23" i="1"/>
  <c r="G22" i="1"/>
  <c r="G21" i="1"/>
  <c r="G20" i="1"/>
  <c r="G19" i="1"/>
  <c r="F18" i="1"/>
  <c r="E18" i="1"/>
  <c r="G18" i="1" s="1"/>
  <c r="G17" i="1"/>
  <c r="G16" i="1"/>
  <c r="G15" i="1"/>
  <c r="G14" i="1"/>
  <c r="G13" i="1"/>
  <c r="G12" i="1"/>
  <c r="G11" i="1"/>
  <c r="F11" i="1"/>
  <c r="E11" i="1"/>
  <c r="G10" i="1"/>
  <c r="G9" i="1"/>
  <c r="G8" i="1"/>
  <c r="G7" i="1"/>
  <c r="F7" i="1"/>
  <c r="E7" i="1"/>
  <c r="E6" i="1" l="1"/>
  <c r="G164" i="1"/>
  <c r="G6" i="2"/>
  <c r="E68" i="2"/>
  <c r="F180" i="3"/>
  <c r="F225" i="3" s="1"/>
  <c r="F227" i="3" s="1"/>
  <c r="F238" i="3" s="1"/>
  <c r="F147" i="2"/>
  <c r="E178" i="2"/>
  <c r="G178" i="2" s="1"/>
  <c r="G173" i="2"/>
  <c r="F224" i="4"/>
  <c r="F6" i="1"/>
  <c r="F68" i="1" s="1"/>
  <c r="G45" i="1"/>
  <c r="G158" i="1"/>
  <c r="G55" i="2"/>
  <c r="E224" i="1"/>
  <c r="G224" i="1" s="1"/>
  <c r="G204" i="1"/>
  <c r="G176" i="1"/>
  <c r="E173" i="1"/>
  <c r="F224" i="2"/>
  <c r="F148" i="2"/>
  <c r="F180" i="2" s="1"/>
  <c r="F225" i="2" s="1"/>
  <c r="F227" i="2" s="1"/>
  <c r="F238" i="2" s="1"/>
  <c r="F148" i="4"/>
  <c r="F180" i="4" s="1"/>
  <c r="F147" i="1"/>
  <c r="G223" i="2"/>
  <c r="G181" i="1"/>
  <c r="G56" i="2"/>
  <c r="E116" i="2"/>
  <c r="G116" i="2" s="1"/>
  <c r="G206" i="1"/>
  <c r="G7" i="2"/>
  <c r="E69" i="1"/>
  <c r="E164" i="2"/>
  <c r="G176" i="2"/>
  <c r="E69" i="3"/>
  <c r="E204" i="3"/>
  <c r="G181" i="3"/>
  <c r="E223" i="3"/>
  <c r="G223" i="3" s="1"/>
  <c r="G32" i="4"/>
  <c r="F69" i="4"/>
  <c r="F147" i="4" s="1"/>
  <c r="F223" i="4"/>
  <c r="E6" i="5"/>
  <c r="G204" i="5"/>
  <c r="G221" i="5"/>
  <c r="G229" i="5"/>
  <c r="E6" i="6"/>
  <c r="G7" i="6"/>
  <c r="G32" i="6"/>
  <c r="G45" i="7"/>
  <c r="E224" i="7"/>
  <c r="G224" i="7" s="1"/>
  <c r="G136" i="8"/>
  <c r="G158" i="8"/>
  <c r="G164" i="4"/>
  <c r="E179" i="4"/>
  <c r="G179" i="4" s="1"/>
  <c r="G204" i="4"/>
  <c r="G223" i="4"/>
  <c r="G164" i="5"/>
  <c r="E178" i="5"/>
  <c r="G178" i="5" s="1"/>
  <c r="G173" i="5"/>
  <c r="G162" i="6"/>
  <c r="G178" i="8"/>
  <c r="E204" i="8"/>
  <c r="G191" i="8"/>
  <c r="E204" i="2"/>
  <c r="G206" i="2"/>
  <c r="G7" i="3"/>
  <c r="G173" i="3"/>
  <c r="G176" i="3"/>
  <c r="E224" i="4"/>
  <c r="F148" i="5"/>
  <c r="F180" i="5" s="1"/>
  <c r="F225" i="5" s="1"/>
  <c r="F227" i="5" s="1"/>
  <c r="F238" i="5" s="1"/>
  <c r="G147" i="5"/>
  <c r="E223" i="5"/>
  <c r="G206" i="5"/>
  <c r="F6" i="6"/>
  <c r="F68" i="6" s="1"/>
  <c r="F148" i="6" s="1"/>
  <c r="F180" i="6" s="1"/>
  <c r="F225" i="6" s="1"/>
  <c r="F227" i="6" s="1"/>
  <c r="F238" i="6" s="1"/>
  <c r="G158" i="6"/>
  <c r="G69" i="8"/>
  <c r="G164" i="8"/>
  <c r="G223" i="8"/>
  <c r="E69" i="2"/>
  <c r="E68" i="3"/>
  <c r="G221" i="3"/>
  <c r="E147" i="4"/>
  <c r="G147" i="4" s="1"/>
  <c r="G69" i="4"/>
  <c r="G181" i="4"/>
  <c r="G178" i="6"/>
  <c r="G6" i="7"/>
  <c r="E6" i="8"/>
  <c r="G7" i="8"/>
  <c r="E178" i="3"/>
  <c r="E6" i="4"/>
  <c r="G69" i="6"/>
  <c r="G164" i="6"/>
  <c r="E204" i="6"/>
  <c r="G191" i="6"/>
  <c r="E68" i="7"/>
  <c r="G164" i="7"/>
  <c r="E178" i="7"/>
  <c r="G178" i="7" s="1"/>
  <c r="G173" i="7"/>
  <c r="G158" i="4"/>
  <c r="G223" i="6"/>
  <c r="F6" i="7"/>
  <c r="F68" i="7" s="1"/>
  <c r="F148" i="7" s="1"/>
  <c r="F180" i="7" s="1"/>
  <c r="F225" i="7" s="1"/>
  <c r="F227" i="7" s="1"/>
  <c r="F238" i="7" s="1"/>
  <c r="G147" i="7"/>
  <c r="E223" i="7"/>
  <c r="G223" i="7" s="1"/>
  <c r="G206" i="7"/>
  <c r="F6" i="8"/>
  <c r="F68" i="8" s="1"/>
  <c r="F147" i="8"/>
  <c r="F224" i="8"/>
  <c r="G56" i="4"/>
  <c r="E116" i="4"/>
  <c r="G116" i="4" s="1"/>
  <c r="G181" i="5"/>
  <c r="G56" i="6"/>
  <c r="E116" i="6"/>
  <c r="G116" i="6" s="1"/>
  <c r="G181" i="7"/>
  <c r="G56" i="8"/>
  <c r="E116" i="8"/>
  <c r="G116" i="8" s="1"/>
  <c r="E179" i="6"/>
  <c r="G179" i="6" s="1"/>
  <c r="E179" i="8"/>
  <c r="G179" i="8" s="1"/>
  <c r="G69" i="5"/>
  <c r="G69" i="7"/>
  <c r="G6" i="4" l="1"/>
  <c r="E68" i="4"/>
  <c r="F148" i="8"/>
  <c r="F180" i="8" s="1"/>
  <c r="F225" i="8" s="1"/>
  <c r="F227" i="8" s="1"/>
  <c r="F238" i="8" s="1"/>
  <c r="E179" i="3"/>
  <c r="G179" i="3" s="1"/>
  <c r="G178" i="3"/>
  <c r="E224" i="6"/>
  <c r="G224" i="6" s="1"/>
  <c r="G204" i="6"/>
  <c r="G6" i="5"/>
  <c r="E68" i="5"/>
  <c r="E224" i="3"/>
  <c r="G224" i="3" s="1"/>
  <c r="G204" i="3"/>
  <c r="G6" i="8"/>
  <c r="E68" i="8"/>
  <c r="E147" i="8"/>
  <c r="G147" i="8" s="1"/>
  <c r="E224" i="2"/>
  <c r="G224" i="2" s="1"/>
  <c r="G204" i="2"/>
  <c r="E147" i="3"/>
  <c r="G147" i="3" s="1"/>
  <c r="G69" i="3"/>
  <c r="G68" i="3"/>
  <c r="G224" i="4"/>
  <c r="G6" i="6"/>
  <c r="E68" i="6"/>
  <c r="G6" i="1"/>
  <c r="E68" i="1"/>
  <c r="E179" i="7"/>
  <c r="G179" i="7" s="1"/>
  <c r="E147" i="6"/>
  <c r="G147" i="6" s="1"/>
  <c r="E147" i="2"/>
  <c r="G147" i="2" s="1"/>
  <c r="G69" i="2"/>
  <c r="E224" i="8"/>
  <c r="G224" i="8" s="1"/>
  <c r="G204" i="8"/>
  <c r="E179" i="5"/>
  <c r="G179" i="5" s="1"/>
  <c r="E179" i="2"/>
  <c r="G179" i="2" s="1"/>
  <c r="G164" i="2"/>
  <c r="E178" i="1"/>
  <c r="G173" i="1"/>
  <c r="E147" i="1"/>
  <c r="G147" i="1" s="1"/>
  <c r="G69" i="1"/>
  <c r="F148" i="1"/>
  <c r="F180" i="1" s="1"/>
  <c r="F225" i="1" s="1"/>
  <c r="F227" i="1" s="1"/>
  <c r="F238" i="1" s="1"/>
  <c r="E148" i="2"/>
  <c r="G68" i="2"/>
  <c r="E148" i="7"/>
  <c r="G68" i="7"/>
  <c r="F225" i="4"/>
  <c r="F227" i="4" s="1"/>
  <c r="F238" i="4" s="1"/>
  <c r="G223" i="5"/>
  <c r="E224" i="5"/>
  <c r="G224" i="5" s="1"/>
  <c r="G148" i="7" l="1"/>
  <c r="E180" i="7"/>
  <c r="G178" i="1"/>
  <c r="E179" i="1"/>
  <c r="G179" i="1" s="1"/>
  <c r="E148" i="6"/>
  <c r="G68" i="6"/>
  <c r="E180" i="2"/>
  <c r="G148" i="2"/>
  <c r="E148" i="5"/>
  <c r="G68" i="5"/>
  <c r="E148" i="4"/>
  <c r="G68" i="4"/>
  <c r="E148" i="1"/>
  <c r="G68" i="1"/>
  <c r="E148" i="3"/>
  <c r="E148" i="8"/>
  <c r="G68" i="8"/>
  <c r="G180" i="7" l="1"/>
  <c r="E225" i="7"/>
  <c r="E180" i="4"/>
  <c r="G148" i="4"/>
  <c r="E180" i="6"/>
  <c r="G148" i="6"/>
  <c r="E180" i="8"/>
  <c r="G148" i="8"/>
  <c r="E180" i="3"/>
  <c r="G148" i="3"/>
  <c r="G148" i="5"/>
  <c r="E180" i="5"/>
  <c r="E180" i="1"/>
  <c r="G148" i="1"/>
  <c r="G180" i="2"/>
  <c r="E225" i="2"/>
  <c r="G225" i="2" l="1"/>
  <c r="E227" i="2"/>
  <c r="G180" i="3"/>
  <c r="E225" i="3"/>
  <c r="G180" i="4"/>
  <c r="E225" i="4"/>
  <c r="G225" i="7"/>
  <c r="E227" i="7"/>
  <c r="E225" i="1"/>
  <c r="G180" i="1"/>
  <c r="G180" i="8"/>
  <c r="E225" i="8"/>
  <c r="G180" i="5"/>
  <c r="E225" i="5"/>
  <c r="G180" i="6"/>
  <c r="E225" i="6"/>
  <c r="E227" i="6" l="1"/>
  <c r="G225" i="6"/>
  <c r="E227" i="3"/>
  <c r="G225" i="3"/>
  <c r="G225" i="1"/>
  <c r="E227" i="1"/>
  <c r="G225" i="5"/>
  <c r="E227" i="5"/>
  <c r="G227" i="7"/>
  <c r="E238" i="7"/>
  <c r="G238" i="7" s="1"/>
  <c r="G227" i="2"/>
  <c r="E238" i="2"/>
  <c r="G238" i="2" s="1"/>
  <c r="E227" i="8"/>
  <c r="G225" i="8"/>
  <c r="G225" i="4"/>
  <c r="E227" i="4"/>
  <c r="E238" i="4" l="1"/>
  <c r="G238" i="4" s="1"/>
  <c r="G227" i="4"/>
  <c r="E238" i="3"/>
  <c r="G238" i="3" s="1"/>
  <c r="G227" i="3"/>
  <c r="G227" i="5"/>
  <c r="E238" i="5"/>
  <c r="G238" i="5" s="1"/>
  <c r="E238" i="8"/>
  <c r="G238" i="8" s="1"/>
  <c r="G227" i="8"/>
  <c r="E238" i="6"/>
  <c r="G238" i="6" s="1"/>
  <c r="G227" i="6"/>
  <c r="E238" i="1"/>
  <c r="G238" i="1" s="1"/>
  <c r="G227" i="1"/>
</calcChain>
</file>

<file path=xl/sharedStrings.xml><?xml version="1.0" encoding="utf-8"?>
<sst xmlns="http://schemas.openxmlformats.org/spreadsheetml/2006/main" count="2008" uniqueCount="238">
  <si>
    <t>第二号第四様式（第二十三条第四項関係）</t>
    <rPh sb="0" eb="1">
      <t>ダイ</t>
    </rPh>
    <rPh sb="1" eb="2">
      <t>ニ</t>
    </rPh>
    <rPh sb="2" eb="3">
      <t>ゴウ</t>
    </rPh>
    <rPh sb="3" eb="4">
      <t>ダイ</t>
    </rPh>
    <rPh sb="4" eb="5">
      <t>ヨン</t>
    </rPh>
    <rPh sb="5" eb="7">
      <t>ヨウシキ</t>
    </rPh>
    <phoneticPr fontId="4"/>
  </si>
  <si>
    <t>高齢者総合ケアセンター　蓬莱拠点区分  事業活動計算書</t>
    <phoneticPr fontId="4"/>
  </si>
  <si>
    <t>（自）令和5年4月1日  （至）令和6年3月31日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</si>
  <si>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</si>
  <si>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</si>
  <si>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当年度決算(A)</t>
    <rPh sb="0" eb="1">
      <t>トウ</t>
    </rPh>
    <rPh sb="1" eb="3">
      <t>ネンド</t>
    </rPh>
    <rPh sb="3" eb="5">
      <t>ケッサン</t>
    </rPh>
    <phoneticPr fontId="4"/>
  </si>
  <si>
    <t>前年度決算(B)</t>
    <rPh sb="0" eb="3">
      <t>ゼンネンド</t>
    </rPh>
    <rPh sb="3" eb="5">
      <t>ケッサン</t>
    </rPh>
    <phoneticPr fontId="4"/>
  </si>
  <si>
    <t>増減(A)-(B)</t>
    <phoneticPr fontId="4"/>
  </si>
  <si>
    <t>サービス活動増減の部</t>
  </si>
  <si>
    <t>収益</t>
  </si>
  <si>
    <t>介護保険事業収益</t>
  </si>
  <si>
    <t>　施設介護料収益</t>
  </si>
  <si>
    <t>　　介護報酬収益</t>
  </si>
  <si>
    <t>　　利用者負担金収益（公費）</t>
  </si>
  <si>
    <t>　　利用者負担金収益（一般）</t>
  </si>
  <si>
    <t>　居宅介護料収益</t>
  </si>
  <si>
    <t>　　介護予防報酬収益</t>
  </si>
  <si>
    <t>　　介護負担金収益（公費）</t>
  </si>
  <si>
    <t>　　介護負担金収益（一般）</t>
  </si>
  <si>
    <t>　　介護予防負担金収益（公費）</t>
  </si>
  <si>
    <t>　　介護予防負担金収益（一般）</t>
  </si>
  <si>
    <t>　地域密着型介護料収益</t>
  </si>
  <si>
    <t>　居宅介護支援介護料収益</t>
  </si>
  <si>
    <t>　　居宅介護支援介護料収益</t>
  </si>
  <si>
    <t>　　介護予防支援介護料収益</t>
  </si>
  <si>
    <t>　介護予防・日常生活支援総合事業収益</t>
  </si>
  <si>
    <t>　　事業費収益</t>
  </si>
  <si>
    <t>　　事業負担金収益（公費）</t>
  </si>
  <si>
    <t>　　事業負担金収益（一般）</t>
  </si>
  <si>
    <t>　利用者等利用料収益</t>
  </si>
  <si>
    <t>　　施設サービス利用料収益</t>
  </si>
  <si>
    <t>　　居宅介護サービス利用料収益</t>
  </si>
  <si>
    <t>　　地域密着型介護サービス利用料収益</t>
  </si>
  <si>
    <t>　　食費収益（公費）</t>
  </si>
  <si>
    <t>　　食費収益（一般）</t>
  </si>
  <si>
    <t>　　食費収益（特定）</t>
  </si>
  <si>
    <t>　　居住費収益（公費）</t>
  </si>
  <si>
    <t>　　居住費収益（一般）</t>
  </si>
  <si>
    <t>　　居住費収益（特定）</t>
  </si>
  <si>
    <t>　　介護予防日常生活支援総合事業利用料収益</t>
  </si>
  <si>
    <t>　　介護予防・日常生活支援総合事業利用料収益</t>
  </si>
  <si>
    <t>　　その他の利用料収益</t>
  </si>
  <si>
    <t>　その他の事業収益</t>
  </si>
  <si>
    <t>　　補助金事業収益</t>
  </si>
  <si>
    <t>　　補助金事業収益（公費）</t>
  </si>
  <si>
    <t>　　補助金事業収益（一般）</t>
  </si>
  <si>
    <t>　　市町村特別事業収益（公費）</t>
  </si>
  <si>
    <t>　　市町村特別事業収益（一般）</t>
  </si>
  <si>
    <t>　　受託事業収益</t>
  </si>
  <si>
    <t>　　受託事業収益（公費）</t>
  </si>
  <si>
    <t>　　受託事業収益（一般）</t>
  </si>
  <si>
    <t>　　その他の事業収益</t>
  </si>
  <si>
    <t>老人福祉事業収益</t>
  </si>
  <si>
    <t>　運営事業収益</t>
  </si>
  <si>
    <t>　　管理費収益</t>
  </si>
  <si>
    <t>指定管理者事業収益</t>
  </si>
  <si>
    <t>　指定管理料収益</t>
  </si>
  <si>
    <t>　利用者負担金収益</t>
  </si>
  <si>
    <t>経常経費寄附金収益</t>
  </si>
  <si>
    <t>その他の収益</t>
  </si>
  <si>
    <t>サービス活動収益計（１）</t>
  </si>
  <si>
    <t>費用</t>
  </si>
  <si>
    <t>人件費</t>
  </si>
  <si>
    <t>　役員報酬</t>
  </si>
  <si>
    <t>　職員給料</t>
  </si>
  <si>
    <t>　　基本給</t>
  </si>
  <si>
    <t>　　役職手当</t>
  </si>
  <si>
    <t>　　職種手当</t>
  </si>
  <si>
    <t>　　資格手当</t>
  </si>
  <si>
    <t>　　住居手当</t>
  </si>
  <si>
    <t>　　扶養手当</t>
  </si>
  <si>
    <t>　　宿直手当</t>
  </si>
  <si>
    <t>　　夜勤手当</t>
  </si>
  <si>
    <t>　　通勤手当</t>
  </si>
  <si>
    <t>　　待機手当</t>
  </si>
  <si>
    <t>　　調理早朝勤務手当</t>
  </si>
  <si>
    <t>　　地域加算</t>
  </si>
  <si>
    <t>　　調整手当</t>
  </si>
  <si>
    <t>　　年末年始手当</t>
  </si>
  <si>
    <t>　　時間外勤務手当</t>
  </si>
  <si>
    <t>　　処遇改善支援補助金手当</t>
  </si>
  <si>
    <t>　　ベースアップ等支援加算手当</t>
  </si>
  <si>
    <t>　職員賞与</t>
  </si>
  <si>
    <t>　賞与引当金繰入</t>
  </si>
  <si>
    <t>　役員退職慰労引当金繰入</t>
  </si>
  <si>
    <t>　非常勤職員給与</t>
  </si>
  <si>
    <t>　派遣職員費</t>
  </si>
  <si>
    <t>　退職給付費用</t>
  </si>
  <si>
    <t>　役員退職慰労金</t>
  </si>
  <si>
    <t>　法定福利費</t>
  </si>
  <si>
    <t>　法定福利費（人件費）</t>
  </si>
  <si>
    <t>　　法定福利費（法定福利費）</t>
  </si>
  <si>
    <t>事業費</t>
  </si>
  <si>
    <t>　給食費</t>
  </si>
  <si>
    <t>　介護用品費</t>
  </si>
  <si>
    <t>　医薬品費</t>
  </si>
  <si>
    <t>　保健衛生費</t>
  </si>
  <si>
    <t>　医療費</t>
  </si>
  <si>
    <t>　被服費</t>
  </si>
  <si>
    <t>　教養娯楽費</t>
  </si>
  <si>
    <t>　日用品費</t>
  </si>
  <si>
    <t>　保育材料費</t>
  </si>
  <si>
    <t>　水道光熱費</t>
  </si>
  <si>
    <t>　燃料費</t>
  </si>
  <si>
    <t>　消耗器具備品費</t>
  </si>
  <si>
    <t>　保険料</t>
  </si>
  <si>
    <t>　賃借料</t>
  </si>
  <si>
    <t>　車輌費</t>
  </si>
  <si>
    <t>　雑費</t>
  </si>
  <si>
    <t>事務費</t>
  </si>
  <si>
    <t>　福利厚生費</t>
  </si>
  <si>
    <t>　職員被服費</t>
  </si>
  <si>
    <t>　旅費交通費</t>
  </si>
  <si>
    <t>　研修研究費</t>
  </si>
  <si>
    <t>　事務消耗品費</t>
  </si>
  <si>
    <t>　印刷製本費</t>
  </si>
  <si>
    <t>　修繕費</t>
  </si>
  <si>
    <t>　通信運搬費</t>
  </si>
  <si>
    <t>　会議費</t>
  </si>
  <si>
    <t>　広報費</t>
  </si>
  <si>
    <t>　業務委託費</t>
  </si>
  <si>
    <t>　手数料</t>
  </si>
  <si>
    <t>　土地・建物賃借料</t>
  </si>
  <si>
    <t>　租税公課</t>
  </si>
  <si>
    <t>　保守料</t>
  </si>
  <si>
    <t>　渉外費</t>
  </si>
  <si>
    <t>　諸会費</t>
  </si>
  <si>
    <t>　　雑費</t>
  </si>
  <si>
    <t>利用者負担軽減額</t>
  </si>
  <si>
    <t>減価償却費</t>
  </si>
  <si>
    <t>国庫補助金等特別積立金取崩額</t>
  </si>
  <si>
    <t>貸倒損失額</t>
  </si>
  <si>
    <t>貸倒引当金繰入</t>
  </si>
  <si>
    <t>徴収不能額</t>
  </si>
  <si>
    <t>徴収不能引当金繰入</t>
  </si>
  <si>
    <t>その他の費用</t>
  </si>
  <si>
    <t>　その他の費用</t>
  </si>
  <si>
    <t>サービス活動費用計（２）</t>
  </si>
  <si>
    <t>サービス活動増減差額（３）＝（１）－（２）</t>
  </si>
  <si>
    <t>サービス活動外増減の部</t>
  </si>
  <si>
    <t>借入金利息補助金収益</t>
  </si>
  <si>
    <t>受取利息配当金収益</t>
  </si>
  <si>
    <t>社会福祉連携推進業務貸付金受取利息収益</t>
  </si>
  <si>
    <t>有価証券評価益</t>
  </si>
  <si>
    <t>有価証券売却益</t>
  </si>
  <si>
    <t>投資有価証券評価益</t>
  </si>
  <si>
    <t>投資有価証券売却益</t>
  </si>
  <si>
    <t>基本財産評価益</t>
  </si>
  <si>
    <t>積立資産評価益</t>
  </si>
  <si>
    <t>その他のサービス活動外収益</t>
  </si>
  <si>
    <t>　受入研修費収益</t>
  </si>
  <si>
    <t>　利用者等外給食収益</t>
  </si>
  <si>
    <t>　為替差益</t>
  </si>
  <si>
    <t>　雑収益</t>
  </si>
  <si>
    <t>　　雑収益</t>
  </si>
  <si>
    <t>サービス活動外収益計（４）</t>
  </si>
  <si>
    <t>支払利息</t>
  </si>
  <si>
    <t>社会福祉連携推進業務借入金支払利息</t>
  </si>
  <si>
    <t>有価証券評価損</t>
  </si>
  <si>
    <t>有価証券売却損</t>
  </si>
  <si>
    <t>投資有価証券評価損</t>
  </si>
  <si>
    <t>投資有価証券売却損</t>
  </si>
  <si>
    <t>基本財産評価損</t>
  </si>
  <si>
    <t>積立資産評価損</t>
  </si>
  <si>
    <t>その他のサービス活動外費用</t>
  </si>
  <si>
    <t>　利用者等外給食費</t>
  </si>
  <si>
    <t>　為替差損</t>
  </si>
  <si>
    <t>　雑損失</t>
  </si>
  <si>
    <t>　　雑損失</t>
  </si>
  <si>
    <t>サービス活動外費用計（５）</t>
  </si>
  <si>
    <t>サービス活動外増減差額（６）＝（４）－（５）</t>
  </si>
  <si>
    <t>経常増減差額（７）＝（３）＋（６）</t>
  </si>
  <si>
    <t>特別増減の部</t>
  </si>
  <si>
    <t>施設整備等補助金収益</t>
  </si>
  <si>
    <t>　施設整備等補助金収益</t>
  </si>
  <si>
    <t>　設備資金借入金元金償還補助金収益</t>
  </si>
  <si>
    <t>施設整備等寄附金収益</t>
  </si>
  <si>
    <t>　施設整備等寄附金収益</t>
  </si>
  <si>
    <t>　設備資金借入金元金償還寄附金収益</t>
  </si>
  <si>
    <t>長期運営資金借入金元金償還寄附金収益</t>
  </si>
  <si>
    <t>固定資産受贈額</t>
  </si>
  <si>
    <t>　固定資産受贈額</t>
  </si>
  <si>
    <t>　車輌運搬具受贈額</t>
  </si>
  <si>
    <t>固定資産売却益</t>
  </si>
  <si>
    <t>　車輌運搬具売却益</t>
  </si>
  <si>
    <t>　器具及び備品売却益</t>
  </si>
  <si>
    <t>　構築物売却益</t>
  </si>
  <si>
    <t>　機械及び装置売却益</t>
  </si>
  <si>
    <t>事業区分間繰入金収益</t>
  </si>
  <si>
    <t>拠点区分間繰入金収益</t>
  </si>
  <si>
    <t>サービス区分間繰入金収益</t>
  </si>
  <si>
    <t>その他の特別収益</t>
  </si>
  <si>
    <t>　貸倒引当金戻入益</t>
  </si>
  <si>
    <t>　徴収不能引当金戻入益</t>
  </si>
  <si>
    <t>　会計基準移行に伴う過年度修正額</t>
  </si>
  <si>
    <t>　その他の特別収益</t>
  </si>
  <si>
    <t>特別収益計（８）</t>
  </si>
  <si>
    <t>資産評価損</t>
  </si>
  <si>
    <t>固定資産売却損・処分損</t>
  </si>
  <si>
    <t>　建物売却損・処分損</t>
  </si>
  <si>
    <t>　車輌運搬具売却損・処分損</t>
  </si>
  <si>
    <t>　器具及び備品売却損・処分損</t>
  </si>
  <si>
    <t>　構築物売却損・処分損</t>
  </si>
  <si>
    <t>　機械及び装置売却損・処分損</t>
  </si>
  <si>
    <t>　機械及び装置除却・廃棄費用</t>
  </si>
  <si>
    <t>　車輌運搬具除却・廃棄費用</t>
  </si>
  <si>
    <t>　器具及び備品除却・廃棄費用</t>
  </si>
  <si>
    <t>　その他の固定資産売却損・処分損</t>
  </si>
  <si>
    <t>国庫補助金等特別積立金取崩額（除却等）</t>
  </si>
  <si>
    <t>国庫補助金等特別積立金積立額</t>
  </si>
  <si>
    <t>事業区分間繰入金費用</t>
  </si>
  <si>
    <t>拠点区分間繰入金費用</t>
  </si>
  <si>
    <t>サービス区分間繰入金費用</t>
  </si>
  <si>
    <t>その他の特別損失</t>
  </si>
  <si>
    <t>特別費用計（９）</t>
  </si>
  <si>
    <t>特別増減差額（１０）＝（８）－（９）</t>
  </si>
  <si>
    <t>当期活動増減差額（１１）＝（７）＋（１０）</t>
  </si>
  <si>
    <t>繰越活動増減差額の部</t>
  </si>
  <si>
    <t>前期繰越活動増減差額（１２）</t>
  </si>
  <si>
    <t>当期末繰越活動増減差額（１３）＝（１１）＋（１２）</t>
  </si>
  <si>
    <t>基本金取崩額（１４）</t>
  </si>
  <si>
    <t>その他の積立金取崩額（１５）</t>
  </si>
  <si>
    <t>　修繕積立金取崩額</t>
  </si>
  <si>
    <t>　奨学金制度積立金取崩額</t>
  </si>
  <si>
    <t>　役員退職慰労積立金取崩額</t>
  </si>
  <si>
    <t>その他の積立金積立額（１６）</t>
  </si>
  <si>
    <t>　修繕積立金積立額</t>
  </si>
  <si>
    <t>　役員退職慰労積立金積立額</t>
  </si>
  <si>
    <t>　施設建設資金積立金積立額</t>
  </si>
  <si>
    <t>　奨学金制度積立金積立額</t>
  </si>
  <si>
    <t>次期繰越活動増減差額（１７）＝（１３）＋（１４）＋（１５）－（１６）</t>
  </si>
  <si>
    <t>高齢者総合ケアセンター　ケアプラザ美馬拠点区分  事業活動計算書</t>
    <phoneticPr fontId="4"/>
  </si>
  <si>
    <t>ケアハウス　シャングリラ蓬寿拠点区分  事業活動計算書</t>
    <phoneticPr fontId="4"/>
  </si>
  <si>
    <t>高齢者ケアセンター　ケアプラザ相模原拠点区分  事業活動計算書</t>
    <phoneticPr fontId="4"/>
  </si>
  <si>
    <t>ケアプラザたま拠点区分  事業活動計算書</t>
    <phoneticPr fontId="4"/>
  </si>
  <si>
    <t>ケアプラザたま　アネックス拠点区分  事業活動計算書</t>
    <phoneticPr fontId="4"/>
  </si>
  <si>
    <t>ケアハウス　シャングリラとも拠点区分  事業活動計算書</t>
    <phoneticPr fontId="4"/>
  </si>
  <si>
    <t>市場高齢者協同生活施設拠点区分  事業活動計算書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</si>
</sst>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horizontal="left" vertical="center" textRotation="255"/>
    </xf>
    <xf numFmtId="0" fontId="7" fillId="0" borderId="2" xfId="2" applyFont="1" applyBorder="1" applyAlignment="1">
      <alignment horizontal="left" vertical="top" shrinkToFit="1"/>
    </xf>
    <xf numFmtId="176" fontId="9" fillId="0" borderId="2" xfId="2" applyNumberFormat="1" applyFont="1" applyBorder="1" applyAlignment="1" applyProtection="1">
      <alignment vertical="top" shrinkToFit="1"/>
      <protection locked="0"/>
    </xf>
    <xf numFmtId="0" fontId="7" fillId="0" borderId="3" xfId="2" applyFont="1" applyBorder="1" applyAlignment="1">
      <alignment horizontal="left" vertical="center" textRotation="255"/>
    </xf>
    <xf numFmtId="0" fontId="7" fillId="0" borderId="3" xfId="2" applyFont="1" applyBorder="1" applyAlignment="1">
      <alignment horizontal="left"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0" fontId="7" fillId="0" borderId="4" xfId="2" applyFont="1" applyBorder="1" applyAlignment="1">
      <alignment horizontal="left" vertical="center" textRotation="255"/>
    </xf>
    <xf numFmtId="0" fontId="7" fillId="0" borderId="1" xfId="2" applyFont="1" applyBorder="1" applyAlignment="1">
      <alignment horizontal="left"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 shrinkToFit="1"/>
    </xf>
    <xf numFmtId="176" fontId="9" fillId="0" borderId="7" xfId="2" applyNumberFormat="1" applyFont="1" applyBorder="1" applyAlignment="1" applyProtection="1">
      <alignment vertical="center" shrinkToFit="1"/>
      <protection locked="0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horizontal="left" vertical="top" shrinkToFit="1"/>
    </xf>
    <xf numFmtId="176" fontId="9" fillId="0" borderId="10" xfId="2" applyNumberFormat="1" applyFont="1" applyBorder="1" applyAlignment="1" applyProtection="1">
      <alignment vertical="top" shrinkToFit="1"/>
      <protection locked="0"/>
    </xf>
    <xf numFmtId="0" fontId="7" fillId="0" borderId="5" xfId="2" applyFont="1" applyBorder="1">
      <alignment horizontal="left" vertical="top"/>
    </xf>
    <xf numFmtId="0" fontId="7" fillId="0" borderId="6" xfId="2" applyFont="1" applyBorder="1" applyAlignment="1">
      <alignment horizontal="left" vertical="top" shrinkToFit="1"/>
    </xf>
    <xf numFmtId="176" fontId="9" fillId="0" borderId="6" xfId="2" applyNumberFormat="1" applyFont="1" applyBorder="1" applyAlignment="1" applyProtection="1">
      <alignment vertical="top" shrinkToFit="1"/>
      <protection locked="0"/>
    </xf>
    <xf numFmtId="0" fontId="7" fillId="0" borderId="2" xfId="2" applyFont="1" applyBorder="1" applyAlignment="1">
      <alignment vertical="center" textRotation="255" shrinkToFit="1"/>
    </xf>
    <xf numFmtId="0" fontId="7" fillId="0" borderId="3" xfId="2" applyFont="1" applyBorder="1" applyAlignment="1">
      <alignment vertical="center" textRotation="255" shrinkToFit="1"/>
    </xf>
    <xf numFmtId="0" fontId="7" fillId="0" borderId="11" xfId="2" applyFont="1" applyBorder="1">
      <alignment horizontal="left" vertical="top"/>
    </xf>
    <xf numFmtId="0" fontId="7" fillId="0" borderId="4" xfId="2" applyFont="1" applyBorder="1" applyAlignment="1">
      <alignment vertical="center" textRotation="255" shrinkToFit="1"/>
    </xf>
  </cellXfs>
  <cellStyles count="3">
    <cellStyle name="標準" xfId="0" builtinId="0"/>
    <cellStyle name="標準 2" xfId="2" xr:uid="{1B6D65B5-3115-4DFC-A99A-3B3FBE8ED7EB}"/>
    <cellStyle name="標準 3" xfId="1" xr:uid="{3B045855-0976-4E6B-A0B8-56C491FB7E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1F67FA-6A84-4AB2-8B41-623DFA71A474}">
  <sheetPr>
    <pageSetUpPr fitToPage="1"/>
  </sheetPr>
  <dimension ref="B1:G238"/>
  <sheetViews>
    <sheetView showGridLines="0" workbookViewId="0"/>
  </sheetViews>
  <sheetFormatPr defaultRowHeight="18.75" x14ac:dyDescent="0.4"/>
  <cols>
    <col min="1" max="3" width="2.875" customWidth="1"/>
    <col min="4" max="4" width="59.75" customWidth="1"/>
    <col min="5" max="7" width="20.75" customWidth="1"/>
  </cols>
  <sheetData>
    <row r="1" spans="2:7" ht="21" x14ac:dyDescent="0.4">
      <c r="B1" s="1"/>
      <c r="C1" s="1"/>
      <c r="D1" s="1"/>
      <c r="E1" s="2"/>
      <c r="F1" s="2"/>
      <c r="G1" s="3" t="s">
        <v>0</v>
      </c>
    </row>
    <row r="2" spans="2:7" ht="21" x14ac:dyDescent="0.4">
      <c r="B2" s="4" t="s">
        <v>1</v>
      </c>
      <c r="C2" s="4"/>
      <c r="D2" s="4"/>
      <c r="E2" s="4"/>
      <c r="F2" s="4"/>
      <c r="G2" s="4"/>
    </row>
    <row r="3" spans="2:7" ht="21" x14ac:dyDescent="0.4">
      <c r="B3" s="5" t="s">
        <v>2</v>
      </c>
      <c r="C3" s="5"/>
      <c r="D3" s="5"/>
      <c r="E3" s="5"/>
      <c r="F3" s="5"/>
      <c r="G3" s="5"/>
    </row>
    <row r="4" spans="2:7" x14ac:dyDescent="0.4">
      <c r="B4" s="6"/>
      <c r="C4" s="6"/>
      <c r="D4" s="6"/>
      <c r="E4" s="6"/>
      <c r="F4" s="2"/>
      <c r="G4" s="6" t="s">
        <v>3</v>
      </c>
    </row>
    <row r="5" spans="2:7" x14ac:dyDescent="0.4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</row>
    <row r="6" spans="2:7" x14ac:dyDescent="0.4">
      <c r="B6" s="9" t="s">
        <v>8</v>
      </c>
      <c r="C6" s="9" t="s">
        <v>9</v>
      </c>
      <c r="D6" s="10" t="s">
        <v>10</v>
      </c>
      <c r="E6" s="11">
        <f>+E7+E11+E18+E25+E28+E32+E45</f>
        <v>363443980</v>
      </c>
      <c r="F6" s="11">
        <f>+F7+F11+F18+F25+F28+F32+F45</f>
        <v>369588143</v>
      </c>
      <c r="G6" s="11">
        <f>E6-F6</f>
        <v>-6144163</v>
      </c>
    </row>
    <row r="7" spans="2:7" x14ac:dyDescent="0.4">
      <c r="B7" s="12"/>
      <c r="C7" s="12"/>
      <c r="D7" s="13" t="s">
        <v>11</v>
      </c>
      <c r="E7" s="14">
        <f>+E8+E9+E10</f>
        <v>227752125</v>
      </c>
      <c r="F7" s="14">
        <f>+F8+F9+F10</f>
        <v>232245786</v>
      </c>
      <c r="G7" s="14">
        <f t="shared" ref="G7:G70" si="0">E7-F7</f>
        <v>-4493661</v>
      </c>
    </row>
    <row r="8" spans="2:7" x14ac:dyDescent="0.4">
      <c r="B8" s="12"/>
      <c r="C8" s="12"/>
      <c r="D8" s="13" t="s">
        <v>12</v>
      </c>
      <c r="E8" s="14">
        <v>204436018</v>
      </c>
      <c r="F8" s="14">
        <v>208377163</v>
      </c>
      <c r="G8" s="14">
        <f t="shared" si="0"/>
        <v>-3941145</v>
      </c>
    </row>
    <row r="9" spans="2:7" x14ac:dyDescent="0.4">
      <c r="B9" s="12"/>
      <c r="C9" s="12"/>
      <c r="D9" s="13" t="s">
        <v>13</v>
      </c>
      <c r="E9" s="14">
        <v>744287</v>
      </c>
      <c r="F9" s="14">
        <v>1178939</v>
      </c>
      <c r="G9" s="14">
        <f t="shared" si="0"/>
        <v>-434652</v>
      </c>
    </row>
    <row r="10" spans="2:7" x14ac:dyDescent="0.4">
      <c r="B10" s="12"/>
      <c r="C10" s="12"/>
      <c r="D10" s="13" t="s">
        <v>14</v>
      </c>
      <c r="E10" s="14">
        <v>22571820</v>
      </c>
      <c r="F10" s="14">
        <v>22689684</v>
      </c>
      <c r="G10" s="14">
        <f t="shared" si="0"/>
        <v>-117864</v>
      </c>
    </row>
    <row r="11" spans="2:7" x14ac:dyDescent="0.4">
      <c r="B11" s="12"/>
      <c r="C11" s="12"/>
      <c r="D11" s="13" t="s">
        <v>15</v>
      </c>
      <c r="E11" s="14">
        <f>+E12+E13+E14+E15+E16+E17</f>
        <v>50648609</v>
      </c>
      <c r="F11" s="14">
        <f>+F12+F13+F14+F15+F16+F17</f>
        <v>54265949</v>
      </c>
      <c r="G11" s="14">
        <f t="shared" si="0"/>
        <v>-3617340</v>
      </c>
    </row>
    <row r="12" spans="2:7" x14ac:dyDescent="0.4">
      <c r="B12" s="12"/>
      <c r="C12" s="12"/>
      <c r="D12" s="13" t="s">
        <v>12</v>
      </c>
      <c r="E12" s="14">
        <v>45333523</v>
      </c>
      <c r="F12" s="14">
        <v>48242505</v>
      </c>
      <c r="G12" s="14">
        <f t="shared" si="0"/>
        <v>-2908982</v>
      </c>
    </row>
    <row r="13" spans="2:7" x14ac:dyDescent="0.4">
      <c r="B13" s="12"/>
      <c r="C13" s="12"/>
      <c r="D13" s="13" t="s">
        <v>16</v>
      </c>
      <c r="E13" s="14">
        <v>202284</v>
      </c>
      <c r="F13" s="14">
        <v>553098</v>
      </c>
      <c r="G13" s="14">
        <f t="shared" si="0"/>
        <v>-350814</v>
      </c>
    </row>
    <row r="14" spans="2:7" x14ac:dyDescent="0.4">
      <c r="B14" s="12"/>
      <c r="C14" s="12"/>
      <c r="D14" s="13" t="s">
        <v>17</v>
      </c>
      <c r="E14" s="14"/>
      <c r="F14" s="14"/>
      <c r="G14" s="14">
        <f t="shared" si="0"/>
        <v>0</v>
      </c>
    </row>
    <row r="15" spans="2:7" x14ac:dyDescent="0.4">
      <c r="B15" s="12"/>
      <c r="C15" s="12"/>
      <c r="D15" s="13" t="s">
        <v>18</v>
      </c>
      <c r="E15" s="14">
        <v>5090326</v>
      </c>
      <c r="F15" s="14">
        <v>5399798</v>
      </c>
      <c r="G15" s="14">
        <f t="shared" si="0"/>
        <v>-309472</v>
      </c>
    </row>
    <row r="16" spans="2:7" x14ac:dyDescent="0.4">
      <c r="B16" s="12"/>
      <c r="C16" s="12"/>
      <c r="D16" s="13" t="s">
        <v>19</v>
      </c>
      <c r="E16" s="14">
        <v>2197</v>
      </c>
      <c r="F16" s="14"/>
      <c r="G16" s="14">
        <f t="shared" si="0"/>
        <v>2197</v>
      </c>
    </row>
    <row r="17" spans="2:7" x14ac:dyDescent="0.4">
      <c r="B17" s="12"/>
      <c r="C17" s="12"/>
      <c r="D17" s="13" t="s">
        <v>20</v>
      </c>
      <c r="E17" s="14">
        <v>20279</v>
      </c>
      <c r="F17" s="14">
        <v>70548</v>
      </c>
      <c r="G17" s="14">
        <f t="shared" si="0"/>
        <v>-50269</v>
      </c>
    </row>
    <row r="18" spans="2:7" x14ac:dyDescent="0.4">
      <c r="B18" s="12"/>
      <c r="C18" s="12"/>
      <c r="D18" s="13" t="s">
        <v>21</v>
      </c>
      <c r="E18" s="14">
        <f>+E19+E20+E21+E22+E23+E24</f>
        <v>0</v>
      </c>
      <c r="F18" s="14">
        <f>+F19+F20+F21+F22+F23+F24</f>
        <v>0</v>
      </c>
      <c r="G18" s="14">
        <f t="shared" si="0"/>
        <v>0</v>
      </c>
    </row>
    <row r="19" spans="2:7" x14ac:dyDescent="0.4">
      <c r="B19" s="12"/>
      <c r="C19" s="12"/>
      <c r="D19" s="13" t="s">
        <v>12</v>
      </c>
      <c r="E19" s="14"/>
      <c r="F19" s="14"/>
      <c r="G19" s="14">
        <f t="shared" si="0"/>
        <v>0</v>
      </c>
    </row>
    <row r="20" spans="2:7" x14ac:dyDescent="0.4">
      <c r="B20" s="12"/>
      <c r="C20" s="12"/>
      <c r="D20" s="13" t="s">
        <v>16</v>
      </c>
      <c r="E20" s="14"/>
      <c r="F20" s="14"/>
      <c r="G20" s="14">
        <f t="shared" si="0"/>
        <v>0</v>
      </c>
    </row>
    <row r="21" spans="2:7" x14ac:dyDescent="0.4">
      <c r="B21" s="12"/>
      <c r="C21" s="12"/>
      <c r="D21" s="13" t="s">
        <v>17</v>
      </c>
      <c r="E21" s="14"/>
      <c r="F21" s="14"/>
      <c r="G21" s="14">
        <f t="shared" si="0"/>
        <v>0</v>
      </c>
    </row>
    <row r="22" spans="2:7" x14ac:dyDescent="0.4">
      <c r="B22" s="12"/>
      <c r="C22" s="12"/>
      <c r="D22" s="13" t="s">
        <v>18</v>
      </c>
      <c r="E22" s="14"/>
      <c r="F22" s="14"/>
      <c r="G22" s="14">
        <f t="shared" si="0"/>
        <v>0</v>
      </c>
    </row>
    <row r="23" spans="2:7" x14ac:dyDescent="0.4">
      <c r="B23" s="12"/>
      <c r="C23" s="12"/>
      <c r="D23" s="13" t="s">
        <v>19</v>
      </c>
      <c r="E23" s="14"/>
      <c r="F23" s="14"/>
      <c r="G23" s="14">
        <f t="shared" si="0"/>
        <v>0</v>
      </c>
    </row>
    <row r="24" spans="2:7" x14ac:dyDescent="0.4">
      <c r="B24" s="12"/>
      <c r="C24" s="12"/>
      <c r="D24" s="13" t="s">
        <v>20</v>
      </c>
      <c r="E24" s="14"/>
      <c r="F24" s="14"/>
      <c r="G24" s="14">
        <f t="shared" si="0"/>
        <v>0</v>
      </c>
    </row>
    <row r="25" spans="2:7" x14ac:dyDescent="0.4">
      <c r="B25" s="12"/>
      <c r="C25" s="12"/>
      <c r="D25" s="13" t="s">
        <v>22</v>
      </c>
      <c r="E25" s="14">
        <f>+E26+E27</f>
        <v>11623720</v>
      </c>
      <c r="F25" s="14">
        <f>+F26+F27</f>
        <v>11055470</v>
      </c>
      <c r="G25" s="14">
        <f t="shared" si="0"/>
        <v>568250</v>
      </c>
    </row>
    <row r="26" spans="2:7" x14ac:dyDescent="0.4">
      <c r="B26" s="12"/>
      <c r="C26" s="12"/>
      <c r="D26" s="13" t="s">
        <v>23</v>
      </c>
      <c r="E26" s="14">
        <v>11398320</v>
      </c>
      <c r="F26" s="14">
        <v>10743030</v>
      </c>
      <c r="G26" s="14">
        <f t="shared" si="0"/>
        <v>655290</v>
      </c>
    </row>
    <row r="27" spans="2:7" x14ac:dyDescent="0.4">
      <c r="B27" s="12"/>
      <c r="C27" s="12"/>
      <c r="D27" s="13" t="s">
        <v>24</v>
      </c>
      <c r="E27" s="14">
        <v>225400</v>
      </c>
      <c r="F27" s="14">
        <v>312440</v>
      </c>
      <c r="G27" s="14">
        <f t="shared" si="0"/>
        <v>-87040</v>
      </c>
    </row>
    <row r="28" spans="2:7" x14ac:dyDescent="0.4">
      <c r="B28" s="12"/>
      <c r="C28" s="12"/>
      <c r="D28" s="13" t="s">
        <v>25</v>
      </c>
      <c r="E28" s="14">
        <f>+E29+E30+E31</f>
        <v>3052750</v>
      </c>
      <c r="F28" s="14">
        <f>+F29+F30+F31</f>
        <v>2745210</v>
      </c>
      <c r="G28" s="14">
        <f t="shared" si="0"/>
        <v>307540</v>
      </c>
    </row>
    <row r="29" spans="2:7" x14ac:dyDescent="0.4">
      <c r="B29" s="12"/>
      <c r="C29" s="12"/>
      <c r="D29" s="13" t="s">
        <v>26</v>
      </c>
      <c r="E29" s="14">
        <v>2749275</v>
      </c>
      <c r="F29" s="14">
        <v>2470689</v>
      </c>
      <c r="G29" s="14">
        <f t="shared" si="0"/>
        <v>278586</v>
      </c>
    </row>
    <row r="30" spans="2:7" x14ac:dyDescent="0.4">
      <c r="B30" s="12"/>
      <c r="C30" s="12"/>
      <c r="D30" s="13" t="s">
        <v>27</v>
      </c>
      <c r="E30" s="14"/>
      <c r="F30" s="14"/>
      <c r="G30" s="14">
        <f t="shared" si="0"/>
        <v>0</v>
      </c>
    </row>
    <row r="31" spans="2:7" x14ac:dyDescent="0.4">
      <c r="B31" s="12"/>
      <c r="C31" s="12"/>
      <c r="D31" s="13" t="s">
        <v>28</v>
      </c>
      <c r="E31" s="14">
        <v>303475</v>
      </c>
      <c r="F31" s="14">
        <v>274521</v>
      </c>
      <c r="G31" s="14">
        <f t="shared" si="0"/>
        <v>28954</v>
      </c>
    </row>
    <row r="32" spans="2:7" x14ac:dyDescent="0.4">
      <c r="B32" s="12"/>
      <c r="C32" s="12"/>
      <c r="D32" s="13" t="s">
        <v>29</v>
      </c>
      <c r="E32" s="14">
        <f>+E33+E34+E35+E36+E37+E38+E39+E40+E41+E42+E43+E44</f>
        <v>60957066</v>
      </c>
      <c r="F32" s="14">
        <f>+F33+F34+F35+F36+F37+F38+F39+F40+F41+F42+F43+F44</f>
        <v>64749534</v>
      </c>
      <c r="G32" s="14">
        <f t="shared" si="0"/>
        <v>-3792468</v>
      </c>
    </row>
    <row r="33" spans="2:7" x14ac:dyDescent="0.4">
      <c r="B33" s="12"/>
      <c r="C33" s="12"/>
      <c r="D33" s="13" t="s">
        <v>30</v>
      </c>
      <c r="E33" s="14"/>
      <c r="F33" s="14"/>
      <c r="G33" s="14">
        <f t="shared" si="0"/>
        <v>0</v>
      </c>
    </row>
    <row r="34" spans="2:7" x14ac:dyDescent="0.4">
      <c r="B34" s="12"/>
      <c r="C34" s="12"/>
      <c r="D34" s="13" t="s">
        <v>31</v>
      </c>
      <c r="E34" s="14">
        <v>353810</v>
      </c>
      <c r="F34" s="14">
        <v>496730</v>
      </c>
      <c r="G34" s="14">
        <f t="shared" si="0"/>
        <v>-142920</v>
      </c>
    </row>
    <row r="35" spans="2:7" x14ac:dyDescent="0.4">
      <c r="B35" s="12"/>
      <c r="C35" s="12"/>
      <c r="D35" s="13" t="s">
        <v>32</v>
      </c>
      <c r="E35" s="14"/>
      <c r="F35" s="14"/>
      <c r="G35" s="14">
        <f t="shared" si="0"/>
        <v>0</v>
      </c>
    </row>
    <row r="36" spans="2:7" x14ac:dyDescent="0.4">
      <c r="B36" s="12"/>
      <c r="C36" s="12"/>
      <c r="D36" s="13" t="s">
        <v>33</v>
      </c>
      <c r="E36" s="14">
        <v>2874306</v>
      </c>
      <c r="F36" s="14">
        <v>218124</v>
      </c>
      <c r="G36" s="14">
        <f t="shared" si="0"/>
        <v>2656182</v>
      </c>
    </row>
    <row r="37" spans="2:7" x14ac:dyDescent="0.4">
      <c r="B37" s="12"/>
      <c r="C37" s="12"/>
      <c r="D37" s="13" t="s">
        <v>34</v>
      </c>
      <c r="E37" s="14">
        <v>26353680</v>
      </c>
      <c r="F37" s="14">
        <v>27412205</v>
      </c>
      <c r="G37" s="14">
        <f t="shared" si="0"/>
        <v>-1058525</v>
      </c>
    </row>
    <row r="38" spans="2:7" x14ac:dyDescent="0.4">
      <c r="B38" s="12"/>
      <c r="C38" s="12"/>
      <c r="D38" s="13" t="s">
        <v>35</v>
      </c>
      <c r="E38" s="14">
        <v>11102680</v>
      </c>
      <c r="F38" s="14">
        <v>11898900</v>
      </c>
      <c r="G38" s="14">
        <f t="shared" si="0"/>
        <v>-796220</v>
      </c>
    </row>
    <row r="39" spans="2:7" x14ac:dyDescent="0.4">
      <c r="B39" s="12"/>
      <c r="C39" s="12"/>
      <c r="D39" s="13" t="s">
        <v>36</v>
      </c>
      <c r="E39" s="14"/>
      <c r="F39" s="14"/>
      <c r="G39" s="14">
        <f t="shared" si="0"/>
        <v>0</v>
      </c>
    </row>
    <row r="40" spans="2:7" x14ac:dyDescent="0.4">
      <c r="B40" s="12"/>
      <c r="C40" s="12"/>
      <c r="D40" s="13" t="s">
        <v>37</v>
      </c>
      <c r="E40" s="14">
        <v>15210120</v>
      </c>
      <c r="F40" s="14">
        <v>15908070</v>
      </c>
      <c r="G40" s="14">
        <f t="shared" si="0"/>
        <v>-697950</v>
      </c>
    </row>
    <row r="41" spans="2:7" x14ac:dyDescent="0.4">
      <c r="B41" s="12"/>
      <c r="C41" s="12"/>
      <c r="D41" s="13" t="s">
        <v>38</v>
      </c>
      <c r="E41" s="14">
        <v>4604910</v>
      </c>
      <c r="F41" s="14">
        <v>8388955</v>
      </c>
      <c r="G41" s="14">
        <f t="shared" si="0"/>
        <v>-3784045</v>
      </c>
    </row>
    <row r="42" spans="2:7" x14ac:dyDescent="0.4">
      <c r="B42" s="12"/>
      <c r="C42" s="12"/>
      <c r="D42" s="13" t="s">
        <v>39</v>
      </c>
      <c r="E42" s="14"/>
      <c r="F42" s="14"/>
      <c r="G42" s="14">
        <f t="shared" si="0"/>
        <v>0</v>
      </c>
    </row>
    <row r="43" spans="2:7" x14ac:dyDescent="0.4">
      <c r="B43" s="12"/>
      <c r="C43" s="12"/>
      <c r="D43" s="13" t="s">
        <v>40</v>
      </c>
      <c r="E43" s="14"/>
      <c r="F43" s="14"/>
      <c r="G43" s="14">
        <f t="shared" si="0"/>
        <v>0</v>
      </c>
    </row>
    <row r="44" spans="2:7" x14ac:dyDescent="0.4">
      <c r="B44" s="12"/>
      <c r="C44" s="12"/>
      <c r="D44" s="13" t="s">
        <v>41</v>
      </c>
      <c r="E44" s="14">
        <v>457560</v>
      </c>
      <c r="F44" s="14">
        <v>426550</v>
      </c>
      <c r="G44" s="14">
        <f t="shared" si="0"/>
        <v>31010</v>
      </c>
    </row>
    <row r="45" spans="2:7" x14ac:dyDescent="0.4">
      <c r="B45" s="12"/>
      <c r="C45" s="12"/>
      <c r="D45" s="13" t="s">
        <v>42</v>
      </c>
      <c r="E45" s="14">
        <f>+E46+E47+E48+E49+E50+E51+E52+E53+E54</f>
        <v>9409710</v>
      </c>
      <c r="F45" s="14">
        <f>+F46+F47+F48+F49+F50+F51+F52+F53+F54</f>
        <v>4526194</v>
      </c>
      <c r="G45" s="14">
        <f t="shared" si="0"/>
        <v>4883516</v>
      </c>
    </row>
    <row r="46" spans="2:7" x14ac:dyDescent="0.4">
      <c r="B46" s="12"/>
      <c r="C46" s="12"/>
      <c r="D46" s="13" t="s">
        <v>43</v>
      </c>
      <c r="E46" s="14"/>
      <c r="F46" s="14"/>
      <c r="G46" s="14">
        <f t="shared" si="0"/>
        <v>0</v>
      </c>
    </row>
    <row r="47" spans="2:7" x14ac:dyDescent="0.4">
      <c r="B47" s="12"/>
      <c r="C47" s="12"/>
      <c r="D47" s="13" t="s">
        <v>44</v>
      </c>
      <c r="E47" s="14">
        <v>8943890</v>
      </c>
      <c r="F47" s="14">
        <v>4343364</v>
      </c>
      <c r="G47" s="14">
        <f t="shared" si="0"/>
        <v>4600526</v>
      </c>
    </row>
    <row r="48" spans="2:7" x14ac:dyDescent="0.4">
      <c r="B48" s="12"/>
      <c r="C48" s="12"/>
      <c r="D48" s="13" t="s">
        <v>45</v>
      </c>
      <c r="E48" s="14"/>
      <c r="F48" s="14"/>
      <c r="G48" s="14">
        <f t="shared" si="0"/>
        <v>0</v>
      </c>
    </row>
    <row r="49" spans="2:7" x14ac:dyDescent="0.4">
      <c r="B49" s="12"/>
      <c r="C49" s="12"/>
      <c r="D49" s="13" t="s">
        <v>46</v>
      </c>
      <c r="E49" s="14"/>
      <c r="F49" s="14"/>
      <c r="G49" s="14">
        <f t="shared" si="0"/>
        <v>0</v>
      </c>
    </row>
    <row r="50" spans="2:7" x14ac:dyDescent="0.4">
      <c r="B50" s="12"/>
      <c r="C50" s="12"/>
      <c r="D50" s="13" t="s">
        <v>47</v>
      </c>
      <c r="E50" s="14"/>
      <c r="F50" s="14"/>
      <c r="G50" s="14">
        <f t="shared" si="0"/>
        <v>0</v>
      </c>
    </row>
    <row r="51" spans="2:7" x14ac:dyDescent="0.4">
      <c r="B51" s="12"/>
      <c r="C51" s="12"/>
      <c r="D51" s="13" t="s">
        <v>48</v>
      </c>
      <c r="E51" s="14"/>
      <c r="F51" s="14"/>
      <c r="G51" s="14">
        <f t="shared" si="0"/>
        <v>0</v>
      </c>
    </row>
    <row r="52" spans="2:7" x14ac:dyDescent="0.4">
      <c r="B52" s="12"/>
      <c r="C52" s="12"/>
      <c r="D52" s="13" t="s">
        <v>49</v>
      </c>
      <c r="E52" s="14">
        <v>465820</v>
      </c>
      <c r="F52" s="14">
        <v>182830</v>
      </c>
      <c r="G52" s="14">
        <f t="shared" si="0"/>
        <v>282990</v>
      </c>
    </row>
    <row r="53" spans="2:7" x14ac:dyDescent="0.4">
      <c r="B53" s="12"/>
      <c r="C53" s="12"/>
      <c r="D53" s="13" t="s">
        <v>50</v>
      </c>
      <c r="E53" s="14"/>
      <c r="F53" s="14"/>
      <c r="G53" s="14">
        <f t="shared" si="0"/>
        <v>0</v>
      </c>
    </row>
    <row r="54" spans="2:7" x14ac:dyDescent="0.4">
      <c r="B54" s="12"/>
      <c r="C54" s="12"/>
      <c r="D54" s="13" t="s">
        <v>51</v>
      </c>
      <c r="E54" s="14"/>
      <c r="F54" s="14"/>
      <c r="G54" s="14">
        <f t="shared" si="0"/>
        <v>0</v>
      </c>
    </row>
    <row r="55" spans="2:7" x14ac:dyDescent="0.4">
      <c r="B55" s="12"/>
      <c r="C55" s="12"/>
      <c r="D55" s="13" t="s">
        <v>52</v>
      </c>
      <c r="E55" s="14">
        <f>+E56</f>
        <v>0</v>
      </c>
      <c r="F55" s="14">
        <f>+F56</f>
        <v>0</v>
      </c>
      <c r="G55" s="14">
        <f t="shared" si="0"/>
        <v>0</v>
      </c>
    </row>
    <row r="56" spans="2:7" x14ac:dyDescent="0.4">
      <c r="B56" s="12"/>
      <c r="C56" s="12"/>
      <c r="D56" s="13" t="s">
        <v>53</v>
      </c>
      <c r="E56" s="14">
        <f>+E57+E58+E59+E60+E61+E62</f>
        <v>0</v>
      </c>
      <c r="F56" s="14">
        <f>+F57+F58+F59+F60+F61+F62</f>
        <v>0</v>
      </c>
      <c r="G56" s="14">
        <f t="shared" si="0"/>
        <v>0</v>
      </c>
    </row>
    <row r="57" spans="2:7" x14ac:dyDescent="0.4">
      <c r="B57" s="12"/>
      <c r="C57" s="12"/>
      <c r="D57" s="13" t="s">
        <v>54</v>
      </c>
      <c r="E57" s="14"/>
      <c r="F57" s="14"/>
      <c r="G57" s="14">
        <f t="shared" si="0"/>
        <v>0</v>
      </c>
    </row>
    <row r="58" spans="2:7" x14ac:dyDescent="0.4">
      <c r="B58" s="12"/>
      <c r="C58" s="12"/>
      <c r="D58" s="13" t="s">
        <v>41</v>
      </c>
      <c r="E58" s="14"/>
      <c r="F58" s="14"/>
      <c r="G58" s="14">
        <f t="shared" si="0"/>
        <v>0</v>
      </c>
    </row>
    <row r="59" spans="2:7" x14ac:dyDescent="0.4">
      <c r="B59" s="12"/>
      <c r="C59" s="12"/>
      <c r="D59" s="13" t="s">
        <v>43</v>
      </c>
      <c r="E59" s="14"/>
      <c r="F59" s="14"/>
      <c r="G59" s="14">
        <f t="shared" si="0"/>
        <v>0</v>
      </c>
    </row>
    <row r="60" spans="2:7" x14ac:dyDescent="0.4">
      <c r="B60" s="12"/>
      <c r="C60" s="12"/>
      <c r="D60" s="13" t="s">
        <v>44</v>
      </c>
      <c r="E60" s="14"/>
      <c r="F60" s="14"/>
      <c r="G60" s="14">
        <f t="shared" si="0"/>
        <v>0</v>
      </c>
    </row>
    <row r="61" spans="2:7" x14ac:dyDescent="0.4">
      <c r="B61" s="12"/>
      <c r="C61" s="12"/>
      <c r="D61" s="13" t="s">
        <v>45</v>
      </c>
      <c r="E61" s="14"/>
      <c r="F61" s="14"/>
      <c r="G61" s="14">
        <f t="shared" si="0"/>
        <v>0</v>
      </c>
    </row>
    <row r="62" spans="2:7" x14ac:dyDescent="0.4">
      <c r="B62" s="12"/>
      <c r="C62" s="12"/>
      <c r="D62" s="13" t="s">
        <v>51</v>
      </c>
      <c r="E62" s="14"/>
      <c r="F62" s="14"/>
      <c r="G62" s="14">
        <f t="shared" si="0"/>
        <v>0</v>
      </c>
    </row>
    <row r="63" spans="2:7" x14ac:dyDescent="0.4">
      <c r="B63" s="12"/>
      <c r="C63" s="12"/>
      <c r="D63" s="13" t="s">
        <v>55</v>
      </c>
      <c r="E63" s="14">
        <f>+E64+E65</f>
        <v>0</v>
      </c>
      <c r="F63" s="14">
        <f>+F64+F65</f>
        <v>0</v>
      </c>
      <c r="G63" s="14">
        <f t="shared" si="0"/>
        <v>0</v>
      </c>
    </row>
    <row r="64" spans="2:7" x14ac:dyDescent="0.4">
      <c r="B64" s="12"/>
      <c r="C64" s="12"/>
      <c r="D64" s="13" t="s">
        <v>56</v>
      </c>
      <c r="E64" s="14"/>
      <c r="F64" s="14"/>
      <c r="G64" s="14">
        <f t="shared" si="0"/>
        <v>0</v>
      </c>
    </row>
    <row r="65" spans="2:7" x14ac:dyDescent="0.4">
      <c r="B65" s="12"/>
      <c r="C65" s="12"/>
      <c r="D65" s="13" t="s">
        <v>57</v>
      </c>
      <c r="E65" s="14"/>
      <c r="F65" s="14"/>
      <c r="G65" s="14">
        <f t="shared" si="0"/>
        <v>0</v>
      </c>
    </row>
    <row r="66" spans="2:7" x14ac:dyDescent="0.4">
      <c r="B66" s="12"/>
      <c r="C66" s="12"/>
      <c r="D66" s="13" t="s">
        <v>58</v>
      </c>
      <c r="E66" s="14">
        <v>125000</v>
      </c>
      <c r="F66" s="14">
        <v>505000</v>
      </c>
      <c r="G66" s="14">
        <f t="shared" si="0"/>
        <v>-380000</v>
      </c>
    </row>
    <row r="67" spans="2:7" x14ac:dyDescent="0.4">
      <c r="B67" s="12"/>
      <c r="C67" s="12"/>
      <c r="D67" s="13" t="s">
        <v>59</v>
      </c>
      <c r="E67" s="14"/>
      <c r="F67" s="14"/>
      <c r="G67" s="14">
        <f t="shared" si="0"/>
        <v>0</v>
      </c>
    </row>
    <row r="68" spans="2:7" x14ac:dyDescent="0.4">
      <c r="B68" s="12"/>
      <c r="C68" s="15"/>
      <c r="D68" s="16" t="s">
        <v>60</v>
      </c>
      <c r="E68" s="17">
        <f>+E6+E55+E63+E66+E67</f>
        <v>363568980</v>
      </c>
      <c r="F68" s="17">
        <f>+F6+F55+F63+F66+F67</f>
        <v>370093143</v>
      </c>
      <c r="G68" s="17">
        <f t="shared" si="0"/>
        <v>-6524163</v>
      </c>
    </row>
    <row r="69" spans="2:7" x14ac:dyDescent="0.4">
      <c r="B69" s="12"/>
      <c r="C69" s="9" t="s">
        <v>61</v>
      </c>
      <c r="D69" s="13" t="s">
        <v>62</v>
      </c>
      <c r="E69" s="14">
        <f>+E70+E71+E89+E90+E91+E92+E93+E94+E95+E96+E97</f>
        <v>313176744</v>
      </c>
      <c r="F69" s="14">
        <f>+F70+F71+F89+F90+F91+F92+F93+F94+F95+F96+F97</f>
        <v>303491164</v>
      </c>
      <c r="G69" s="14">
        <f t="shared" si="0"/>
        <v>9685580</v>
      </c>
    </row>
    <row r="70" spans="2:7" x14ac:dyDescent="0.4">
      <c r="B70" s="12"/>
      <c r="C70" s="12"/>
      <c r="D70" s="13" t="s">
        <v>63</v>
      </c>
      <c r="E70" s="14">
        <v>16250000</v>
      </c>
      <c r="F70" s="14">
        <v>9390000</v>
      </c>
      <c r="G70" s="14">
        <f t="shared" si="0"/>
        <v>6860000</v>
      </c>
    </row>
    <row r="71" spans="2:7" x14ac:dyDescent="0.4">
      <c r="B71" s="12"/>
      <c r="C71" s="12"/>
      <c r="D71" s="13" t="s">
        <v>64</v>
      </c>
      <c r="E71" s="14">
        <f>+E72+E73+E74+E75+E76+E77+E78+E79+E80+E81+E82+E83+E84+E85+E86+E87+E88</f>
        <v>166532938</v>
      </c>
      <c r="F71" s="14">
        <f>+F72+F73+F74+F75+F76+F77+F78+F79+F80+F81+F82+F83+F84+F85+F86+F87+F88</f>
        <v>163146280</v>
      </c>
      <c r="G71" s="14">
        <f t="shared" ref="G71:G134" si="1">E71-F71</f>
        <v>3386658</v>
      </c>
    </row>
    <row r="72" spans="2:7" x14ac:dyDescent="0.4">
      <c r="B72" s="12"/>
      <c r="C72" s="12"/>
      <c r="D72" s="13" t="s">
        <v>65</v>
      </c>
      <c r="E72" s="14">
        <v>124506536</v>
      </c>
      <c r="F72" s="14">
        <v>121642631</v>
      </c>
      <c r="G72" s="14">
        <f t="shared" si="1"/>
        <v>2863905</v>
      </c>
    </row>
    <row r="73" spans="2:7" x14ac:dyDescent="0.4">
      <c r="B73" s="12"/>
      <c r="C73" s="12"/>
      <c r="D73" s="13" t="s">
        <v>66</v>
      </c>
      <c r="E73" s="14">
        <v>5548000</v>
      </c>
      <c r="F73" s="14">
        <v>4268000</v>
      </c>
      <c r="G73" s="14">
        <f t="shared" si="1"/>
        <v>1280000</v>
      </c>
    </row>
    <row r="74" spans="2:7" x14ac:dyDescent="0.4">
      <c r="B74" s="12"/>
      <c r="C74" s="12"/>
      <c r="D74" s="13" t="s">
        <v>67</v>
      </c>
      <c r="E74" s="14">
        <v>3775200</v>
      </c>
      <c r="F74" s="14">
        <v>2958630</v>
      </c>
      <c r="G74" s="14">
        <f t="shared" si="1"/>
        <v>816570</v>
      </c>
    </row>
    <row r="75" spans="2:7" x14ac:dyDescent="0.4">
      <c r="B75" s="12"/>
      <c r="C75" s="12"/>
      <c r="D75" s="13" t="s">
        <v>68</v>
      </c>
      <c r="E75" s="14">
        <v>2670625</v>
      </c>
      <c r="F75" s="14">
        <v>3057535</v>
      </c>
      <c r="G75" s="14">
        <f t="shared" si="1"/>
        <v>-386910</v>
      </c>
    </row>
    <row r="76" spans="2:7" x14ac:dyDescent="0.4">
      <c r="B76" s="12"/>
      <c r="C76" s="12"/>
      <c r="D76" s="13" t="s">
        <v>69</v>
      </c>
      <c r="E76" s="14">
        <v>1339000</v>
      </c>
      <c r="F76" s="14">
        <v>1246000</v>
      </c>
      <c r="G76" s="14">
        <f t="shared" si="1"/>
        <v>93000</v>
      </c>
    </row>
    <row r="77" spans="2:7" x14ac:dyDescent="0.4">
      <c r="B77" s="12"/>
      <c r="C77" s="12"/>
      <c r="D77" s="13" t="s">
        <v>70</v>
      </c>
      <c r="E77" s="14">
        <v>1813840</v>
      </c>
      <c r="F77" s="14">
        <v>1520630</v>
      </c>
      <c r="G77" s="14">
        <f t="shared" si="1"/>
        <v>293210</v>
      </c>
    </row>
    <row r="78" spans="2:7" x14ac:dyDescent="0.4">
      <c r="B78" s="12"/>
      <c r="C78" s="12"/>
      <c r="D78" s="13" t="s">
        <v>71</v>
      </c>
      <c r="E78" s="14">
        <v>168100</v>
      </c>
      <c r="F78" s="14">
        <v>175300</v>
      </c>
      <c r="G78" s="14">
        <f t="shared" si="1"/>
        <v>-7200</v>
      </c>
    </row>
    <row r="79" spans="2:7" x14ac:dyDescent="0.4">
      <c r="B79" s="12"/>
      <c r="C79" s="12"/>
      <c r="D79" s="13" t="s">
        <v>72</v>
      </c>
      <c r="E79" s="14">
        <v>6947400</v>
      </c>
      <c r="F79" s="14">
        <v>7024900</v>
      </c>
      <c r="G79" s="14">
        <f t="shared" si="1"/>
        <v>-77500</v>
      </c>
    </row>
    <row r="80" spans="2:7" x14ac:dyDescent="0.4">
      <c r="B80" s="12"/>
      <c r="C80" s="12"/>
      <c r="D80" s="13" t="s">
        <v>73</v>
      </c>
      <c r="E80" s="14">
        <v>4047322</v>
      </c>
      <c r="F80" s="14">
        <v>3833380</v>
      </c>
      <c r="G80" s="14">
        <f t="shared" si="1"/>
        <v>213942</v>
      </c>
    </row>
    <row r="81" spans="2:7" x14ac:dyDescent="0.4">
      <c r="B81" s="12"/>
      <c r="C81" s="12"/>
      <c r="D81" s="13" t="s">
        <v>74</v>
      </c>
      <c r="E81" s="14">
        <v>303000</v>
      </c>
      <c r="F81" s="14">
        <v>267000</v>
      </c>
      <c r="G81" s="14">
        <f t="shared" si="1"/>
        <v>36000</v>
      </c>
    </row>
    <row r="82" spans="2:7" x14ac:dyDescent="0.4">
      <c r="B82" s="12"/>
      <c r="C82" s="12"/>
      <c r="D82" s="13" t="s">
        <v>75</v>
      </c>
      <c r="E82" s="14">
        <v>113600</v>
      </c>
      <c r="F82" s="14">
        <v>119200</v>
      </c>
      <c r="G82" s="14">
        <f t="shared" si="1"/>
        <v>-5600</v>
      </c>
    </row>
    <row r="83" spans="2:7" x14ac:dyDescent="0.4">
      <c r="B83" s="12"/>
      <c r="C83" s="12"/>
      <c r="D83" s="13" t="s">
        <v>76</v>
      </c>
      <c r="E83" s="14"/>
      <c r="F83" s="14"/>
      <c r="G83" s="14">
        <f t="shared" si="1"/>
        <v>0</v>
      </c>
    </row>
    <row r="84" spans="2:7" x14ac:dyDescent="0.4">
      <c r="B84" s="12"/>
      <c r="C84" s="12"/>
      <c r="D84" s="13" t="s">
        <v>77</v>
      </c>
      <c r="E84" s="14">
        <v>4068717</v>
      </c>
      <c r="F84" s="14">
        <v>3899556</v>
      </c>
      <c r="G84" s="14">
        <f t="shared" si="1"/>
        <v>169161</v>
      </c>
    </row>
    <row r="85" spans="2:7" x14ac:dyDescent="0.4">
      <c r="B85" s="12"/>
      <c r="C85" s="12"/>
      <c r="D85" s="13" t="s">
        <v>78</v>
      </c>
      <c r="E85" s="14">
        <v>288700</v>
      </c>
      <c r="F85" s="14">
        <v>306700</v>
      </c>
      <c r="G85" s="14">
        <f t="shared" si="1"/>
        <v>-18000</v>
      </c>
    </row>
    <row r="86" spans="2:7" x14ac:dyDescent="0.4">
      <c r="B86" s="12"/>
      <c r="C86" s="12"/>
      <c r="D86" s="13" t="s">
        <v>79</v>
      </c>
      <c r="E86" s="14">
        <v>7913777</v>
      </c>
      <c r="F86" s="14">
        <v>10006221</v>
      </c>
      <c r="G86" s="14">
        <f t="shared" si="1"/>
        <v>-2092444</v>
      </c>
    </row>
    <row r="87" spans="2:7" x14ac:dyDescent="0.4">
      <c r="B87" s="12"/>
      <c r="C87" s="12"/>
      <c r="D87" s="13" t="s">
        <v>80</v>
      </c>
      <c r="E87" s="14"/>
      <c r="F87" s="14">
        <v>1337946</v>
      </c>
      <c r="G87" s="14">
        <f t="shared" si="1"/>
        <v>-1337946</v>
      </c>
    </row>
    <row r="88" spans="2:7" x14ac:dyDescent="0.4">
      <c r="B88" s="12"/>
      <c r="C88" s="12"/>
      <c r="D88" s="13" t="s">
        <v>81</v>
      </c>
      <c r="E88" s="14">
        <v>3029121</v>
      </c>
      <c r="F88" s="14">
        <v>1482651</v>
      </c>
      <c r="G88" s="14">
        <f t="shared" si="1"/>
        <v>1546470</v>
      </c>
    </row>
    <row r="89" spans="2:7" x14ac:dyDescent="0.4">
      <c r="B89" s="12"/>
      <c r="C89" s="12"/>
      <c r="D89" s="13" t="s">
        <v>82</v>
      </c>
      <c r="E89" s="14">
        <v>19647554</v>
      </c>
      <c r="F89" s="14">
        <v>20899247</v>
      </c>
      <c r="G89" s="14">
        <f t="shared" si="1"/>
        <v>-1251693</v>
      </c>
    </row>
    <row r="90" spans="2:7" x14ac:dyDescent="0.4">
      <c r="B90" s="12"/>
      <c r="C90" s="12"/>
      <c r="D90" s="13" t="s">
        <v>83</v>
      </c>
      <c r="E90" s="14">
        <v>9551000</v>
      </c>
      <c r="F90" s="14">
        <v>10337000</v>
      </c>
      <c r="G90" s="14">
        <f t="shared" si="1"/>
        <v>-786000</v>
      </c>
    </row>
    <row r="91" spans="2:7" x14ac:dyDescent="0.4">
      <c r="B91" s="12"/>
      <c r="C91" s="12"/>
      <c r="D91" s="13" t="s">
        <v>84</v>
      </c>
      <c r="E91" s="14">
        <v>2500000</v>
      </c>
      <c r="F91" s="14"/>
      <c r="G91" s="14">
        <f t="shared" si="1"/>
        <v>2500000</v>
      </c>
    </row>
    <row r="92" spans="2:7" x14ac:dyDescent="0.4">
      <c r="B92" s="12"/>
      <c r="C92" s="12"/>
      <c r="D92" s="13" t="s">
        <v>85</v>
      </c>
      <c r="E92" s="14">
        <v>48331062</v>
      </c>
      <c r="F92" s="14">
        <v>55310983</v>
      </c>
      <c r="G92" s="14">
        <f t="shared" si="1"/>
        <v>-6979921</v>
      </c>
    </row>
    <row r="93" spans="2:7" x14ac:dyDescent="0.4">
      <c r="B93" s="12"/>
      <c r="C93" s="12"/>
      <c r="D93" s="13" t="s">
        <v>86</v>
      </c>
      <c r="E93" s="14">
        <v>7260000</v>
      </c>
      <c r="F93" s="14">
        <v>4483840</v>
      </c>
      <c r="G93" s="14">
        <f t="shared" si="1"/>
        <v>2776160</v>
      </c>
    </row>
    <row r="94" spans="2:7" x14ac:dyDescent="0.4">
      <c r="B94" s="12"/>
      <c r="C94" s="12"/>
      <c r="D94" s="13" t="s">
        <v>87</v>
      </c>
      <c r="E94" s="14">
        <v>4415212</v>
      </c>
      <c r="F94" s="14">
        <v>4736192</v>
      </c>
      <c r="G94" s="14">
        <f t="shared" si="1"/>
        <v>-320980</v>
      </c>
    </row>
    <row r="95" spans="2:7" x14ac:dyDescent="0.4">
      <c r="B95" s="12"/>
      <c r="C95" s="12"/>
      <c r="D95" s="13" t="s">
        <v>88</v>
      </c>
      <c r="E95" s="14"/>
      <c r="F95" s="14"/>
      <c r="G95" s="14">
        <f t="shared" si="1"/>
        <v>0</v>
      </c>
    </row>
    <row r="96" spans="2:7" x14ac:dyDescent="0.4">
      <c r="B96" s="12"/>
      <c r="C96" s="12"/>
      <c r="D96" s="13" t="s">
        <v>89</v>
      </c>
      <c r="E96" s="14"/>
      <c r="F96" s="14"/>
      <c r="G96" s="14">
        <f t="shared" si="1"/>
        <v>0</v>
      </c>
    </row>
    <row r="97" spans="2:7" x14ac:dyDescent="0.4">
      <c r="B97" s="12"/>
      <c r="C97" s="12"/>
      <c r="D97" s="13" t="s">
        <v>90</v>
      </c>
      <c r="E97" s="14">
        <f>+E98</f>
        <v>38688978</v>
      </c>
      <c r="F97" s="14">
        <f>+F98</f>
        <v>35187622</v>
      </c>
      <c r="G97" s="14">
        <f t="shared" si="1"/>
        <v>3501356</v>
      </c>
    </row>
    <row r="98" spans="2:7" x14ac:dyDescent="0.4">
      <c r="B98" s="12"/>
      <c r="C98" s="12"/>
      <c r="D98" s="13" t="s">
        <v>91</v>
      </c>
      <c r="E98" s="14">
        <v>38688978</v>
      </c>
      <c r="F98" s="14">
        <v>35187622</v>
      </c>
      <c r="G98" s="14">
        <f t="shared" si="1"/>
        <v>3501356</v>
      </c>
    </row>
    <row r="99" spans="2:7" x14ac:dyDescent="0.4">
      <c r="B99" s="12"/>
      <c r="C99" s="12"/>
      <c r="D99" s="13" t="s">
        <v>92</v>
      </c>
      <c r="E99" s="14">
        <f>+E100+E101+E102+E103+E104+E105+E106+E107+E108+E109+E110+E111+E112+E113+E114+E115</f>
        <v>70768295</v>
      </c>
      <c r="F99" s="14">
        <f>+F100+F101+F102+F103+F104+F105+F106+F107+F108+F109+F110+F111+F112+F113+F114+F115</f>
        <v>70071338</v>
      </c>
      <c r="G99" s="14">
        <f t="shared" si="1"/>
        <v>696957</v>
      </c>
    </row>
    <row r="100" spans="2:7" x14ac:dyDescent="0.4">
      <c r="B100" s="12"/>
      <c r="C100" s="12"/>
      <c r="D100" s="13" t="s">
        <v>93</v>
      </c>
      <c r="E100" s="14">
        <v>24990285</v>
      </c>
      <c r="F100" s="14">
        <v>24271854</v>
      </c>
      <c r="G100" s="14">
        <f t="shared" si="1"/>
        <v>718431</v>
      </c>
    </row>
    <row r="101" spans="2:7" x14ac:dyDescent="0.4">
      <c r="B101" s="12"/>
      <c r="C101" s="12"/>
      <c r="D101" s="13" t="s">
        <v>94</v>
      </c>
      <c r="E101" s="14">
        <v>6194482</v>
      </c>
      <c r="F101" s="14">
        <v>6990727</v>
      </c>
      <c r="G101" s="14">
        <f t="shared" si="1"/>
        <v>-796245</v>
      </c>
    </row>
    <row r="102" spans="2:7" x14ac:dyDescent="0.4">
      <c r="B102" s="12"/>
      <c r="C102" s="12"/>
      <c r="D102" s="13" t="s">
        <v>95</v>
      </c>
      <c r="E102" s="14"/>
      <c r="F102" s="14"/>
      <c r="G102" s="14">
        <f t="shared" si="1"/>
        <v>0</v>
      </c>
    </row>
    <row r="103" spans="2:7" x14ac:dyDescent="0.4">
      <c r="B103" s="12"/>
      <c r="C103" s="12"/>
      <c r="D103" s="13" t="s">
        <v>96</v>
      </c>
      <c r="E103" s="14">
        <v>2492518</v>
      </c>
      <c r="F103" s="14">
        <v>2586400</v>
      </c>
      <c r="G103" s="14">
        <f t="shared" si="1"/>
        <v>-93882</v>
      </c>
    </row>
    <row r="104" spans="2:7" x14ac:dyDescent="0.4">
      <c r="B104" s="12"/>
      <c r="C104" s="12"/>
      <c r="D104" s="13" t="s">
        <v>97</v>
      </c>
      <c r="E104" s="14"/>
      <c r="F104" s="14"/>
      <c r="G104" s="14">
        <f t="shared" si="1"/>
        <v>0</v>
      </c>
    </row>
    <row r="105" spans="2:7" x14ac:dyDescent="0.4">
      <c r="B105" s="12"/>
      <c r="C105" s="12"/>
      <c r="D105" s="13" t="s">
        <v>98</v>
      </c>
      <c r="E105" s="14">
        <v>2806623</v>
      </c>
      <c r="F105" s="14">
        <v>2872350</v>
      </c>
      <c r="G105" s="14">
        <f t="shared" si="1"/>
        <v>-65727</v>
      </c>
    </row>
    <row r="106" spans="2:7" x14ac:dyDescent="0.4">
      <c r="B106" s="12"/>
      <c r="C106" s="12"/>
      <c r="D106" s="13" t="s">
        <v>99</v>
      </c>
      <c r="E106" s="14">
        <v>700168</v>
      </c>
      <c r="F106" s="14">
        <v>874308</v>
      </c>
      <c r="G106" s="14">
        <f t="shared" si="1"/>
        <v>-174140</v>
      </c>
    </row>
    <row r="107" spans="2:7" x14ac:dyDescent="0.4">
      <c r="B107" s="12"/>
      <c r="C107" s="12"/>
      <c r="D107" s="13" t="s">
        <v>100</v>
      </c>
      <c r="E107" s="14"/>
      <c r="F107" s="14"/>
      <c r="G107" s="14">
        <f t="shared" si="1"/>
        <v>0</v>
      </c>
    </row>
    <row r="108" spans="2:7" x14ac:dyDescent="0.4">
      <c r="B108" s="12"/>
      <c r="C108" s="12"/>
      <c r="D108" s="13" t="s">
        <v>101</v>
      </c>
      <c r="E108" s="14"/>
      <c r="F108" s="14"/>
      <c r="G108" s="14">
        <f t="shared" si="1"/>
        <v>0</v>
      </c>
    </row>
    <row r="109" spans="2:7" x14ac:dyDescent="0.4">
      <c r="B109" s="12"/>
      <c r="C109" s="12"/>
      <c r="D109" s="13" t="s">
        <v>102</v>
      </c>
      <c r="E109" s="14">
        <v>13850194</v>
      </c>
      <c r="F109" s="14">
        <v>14401113</v>
      </c>
      <c r="G109" s="14">
        <f t="shared" si="1"/>
        <v>-550919</v>
      </c>
    </row>
    <row r="110" spans="2:7" x14ac:dyDescent="0.4">
      <c r="B110" s="12"/>
      <c r="C110" s="12"/>
      <c r="D110" s="13" t="s">
        <v>103</v>
      </c>
      <c r="E110" s="14">
        <v>4113676</v>
      </c>
      <c r="F110" s="14">
        <v>3674510</v>
      </c>
      <c r="G110" s="14">
        <f t="shared" si="1"/>
        <v>439166</v>
      </c>
    </row>
    <row r="111" spans="2:7" x14ac:dyDescent="0.4">
      <c r="B111" s="12"/>
      <c r="C111" s="12"/>
      <c r="D111" s="13" t="s">
        <v>104</v>
      </c>
      <c r="E111" s="14">
        <v>7202873</v>
      </c>
      <c r="F111" s="14">
        <v>6421935</v>
      </c>
      <c r="G111" s="14">
        <f t="shared" si="1"/>
        <v>780938</v>
      </c>
    </row>
    <row r="112" spans="2:7" x14ac:dyDescent="0.4">
      <c r="B112" s="12"/>
      <c r="C112" s="12"/>
      <c r="D112" s="13" t="s">
        <v>105</v>
      </c>
      <c r="E112" s="14">
        <v>1454559</v>
      </c>
      <c r="F112" s="14">
        <v>1492217</v>
      </c>
      <c r="G112" s="14">
        <f t="shared" si="1"/>
        <v>-37658</v>
      </c>
    </row>
    <row r="113" spans="2:7" x14ac:dyDescent="0.4">
      <c r="B113" s="12"/>
      <c r="C113" s="12"/>
      <c r="D113" s="13" t="s">
        <v>106</v>
      </c>
      <c r="E113" s="14">
        <v>4551129</v>
      </c>
      <c r="F113" s="14">
        <v>3953031</v>
      </c>
      <c r="G113" s="14">
        <f t="shared" si="1"/>
        <v>598098</v>
      </c>
    </row>
    <row r="114" spans="2:7" x14ac:dyDescent="0.4">
      <c r="B114" s="12"/>
      <c r="C114" s="12"/>
      <c r="D114" s="13" t="s">
        <v>107</v>
      </c>
      <c r="E114" s="14">
        <v>2411788</v>
      </c>
      <c r="F114" s="14">
        <v>2532893</v>
      </c>
      <c r="G114" s="14">
        <f t="shared" si="1"/>
        <v>-121105</v>
      </c>
    </row>
    <row r="115" spans="2:7" x14ac:dyDescent="0.4">
      <c r="B115" s="12"/>
      <c r="C115" s="12"/>
      <c r="D115" s="13" t="s">
        <v>108</v>
      </c>
      <c r="E115" s="14"/>
      <c r="F115" s="14"/>
      <c r="G115" s="14">
        <f t="shared" si="1"/>
        <v>0</v>
      </c>
    </row>
    <row r="116" spans="2:7" x14ac:dyDescent="0.4">
      <c r="B116" s="12"/>
      <c r="C116" s="12"/>
      <c r="D116" s="13" t="s">
        <v>109</v>
      </c>
      <c r="E116" s="14">
        <f>+E117+E118+E119+E120+E121+E122+E123+E124+E125+E126+E127+E128+E129+E130+E131+E132+E133+E134+E135+E136</f>
        <v>37475350</v>
      </c>
      <c r="F116" s="14">
        <f>+F117+F118+F119+F120+F121+F122+F123+F124+F125+F126+F127+F128+F129+F130+F131+F132+F133+F134+F135+F136</f>
        <v>36321857</v>
      </c>
      <c r="G116" s="14">
        <f t="shared" si="1"/>
        <v>1153493</v>
      </c>
    </row>
    <row r="117" spans="2:7" x14ac:dyDescent="0.4">
      <c r="B117" s="12"/>
      <c r="C117" s="12"/>
      <c r="D117" s="13" t="s">
        <v>110</v>
      </c>
      <c r="E117" s="14">
        <v>1015652</v>
      </c>
      <c r="F117" s="14">
        <v>1247736</v>
      </c>
      <c r="G117" s="14">
        <f t="shared" si="1"/>
        <v>-232084</v>
      </c>
    </row>
    <row r="118" spans="2:7" x14ac:dyDescent="0.4">
      <c r="B118" s="12"/>
      <c r="C118" s="12"/>
      <c r="D118" s="13" t="s">
        <v>111</v>
      </c>
      <c r="E118" s="14">
        <v>458442</v>
      </c>
      <c r="F118" s="14">
        <v>246750</v>
      </c>
      <c r="G118" s="14">
        <f t="shared" si="1"/>
        <v>211692</v>
      </c>
    </row>
    <row r="119" spans="2:7" x14ac:dyDescent="0.4">
      <c r="B119" s="12"/>
      <c r="C119" s="12"/>
      <c r="D119" s="13" t="s">
        <v>112</v>
      </c>
      <c r="E119" s="14">
        <v>2418197</v>
      </c>
      <c r="F119" s="14">
        <v>1671661</v>
      </c>
      <c r="G119" s="14">
        <f t="shared" si="1"/>
        <v>746536</v>
      </c>
    </row>
    <row r="120" spans="2:7" x14ac:dyDescent="0.4">
      <c r="B120" s="12"/>
      <c r="C120" s="12"/>
      <c r="D120" s="13" t="s">
        <v>113</v>
      </c>
      <c r="E120" s="14">
        <v>436980</v>
      </c>
      <c r="F120" s="14">
        <v>407340</v>
      </c>
      <c r="G120" s="14">
        <f t="shared" si="1"/>
        <v>29640</v>
      </c>
    </row>
    <row r="121" spans="2:7" x14ac:dyDescent="0.4">
      <c r="B121" s="12"/>
      <c r="C121" s="12"/>
      <c r="D121" s="13" t="s">
        <v>114</v>
      </c>
      <c r="E121" s="14">
        <v>2025709</v>
      </c>
      <c r="F121" s="14">
        <v>2061215</v>
      </c>
      <c r="G121" s="14">
        <f t="shared" si="1"/>
        <v>-35506</v>
      </c>
    </row>
    <row r="122" spans="2:7" x14ac:dyDescent="0.4">
      <c r="B122" s="12"/>
      <c r="C122" s="12"/>
      <c r="D122" s="13" t="s">
        <v>115</v>
      </c>
      <c r="E122" s="14">
        <v>34280</v>
      </c>
      <c r="F122" s="14">
        <v>147271</v>
      </c>
      <c r="G122" s="14">
        <f t="shared" si="1"/>
        <v>-112991</v>
      </c>
    </row>
    <row r="123" spans="2:7" x14ac:dyDescent="0.4">
      <c r="B123" s="12"/>
      <c r="C123" s="12"/>
      <c r="D123" s="13" t="s">
        <v>116</v>
      </c>
      <c r="E123" s="14">
        <v>2129694</v>
      </c>
      <c r="F123" s="14">
        <v>2857026</v>
      </c>
      <c r="G123" s="14">
        <f t="shared" si="1"/>
        <v>-727332</v>
      </c>
    </row>
    <row r="124" spans="2:7" x14ac:dyDescent="0.4">
      <c r="B124" s="12"/>
      <c r="C124" s="12"/>
      <c r="D124" s="13" t="s">
        <v>117</v>
      </c>
      <c r="E124" s="14">
        <v>2071562</v>
      </c>
      <c r="F124" s="14">
        <v>1921421</v>
      </c>
      <c r="G124" s="14">
        <f t="shared" si="1"/>
        <v>150141</v>
      </c>
    </row>
    <row r="125" spans="2:7" x14ac:dyDescent="0.4">
      <c r="B125" s="12"/>
      <c r="C125" s="12"/>
      <c r="D125" s="13" t="s">
        <v>118</v>
      </c>
      <c r="E125" s="14">
        <v>63143</v>
      </c>
      <c r="F125" s="14">
        <v>48075</v>
      </c>
      <c r="G125" s="14">
        <f t="shared" si="1"/>
        <v>15068</v>
      </c>
    </row>
    <row r="126" spans="2:7" x14ac:dyDescent="0.4">
      <c r="B126" s="12"/>
      <c r="C126" s="12"/>
      <c r="D126" s="13" t="s">
        <v>119</v>
      </c>
      <c r="E126" s="14">
        <v>51960</v>
      </c>
      <c r="F126" s="14">
        <v>66500</v>
      </c>
      <c r="G126" s="14">
        <f t="shared" si="1"/>
        <v>-14540</v>
      </c>
    </row>
    <row r="127" spans="2:7" x14ac:dyDescent="0.4">
      <c r="B127" s="12"/>
      <c r="C127" s="12"/>
      <c r="D127" s="13" t="s">
        <v>120</v>
      </c>
      <c r="E127" s="14">
        <v>14535567</v>
      </c>
      <c r="F127" s="14">
        <v>13477206</v>
      </c>
      <c r="G127" s="14">
        <f t="shared" si="1"/>
        <v>1058361</v>
      </c>
    </row>
    <row r="128" spans="2:7" x14ac:dyDescent="0.4">
      <c r="B128" s="12"/>
      <c r="C128" s="12"/>
      <c r="D128" s="13" t="s">
        <v>121</v>
      </c>
      <c r="E128" s="14">
        <v>923693</v>
      </c>
      <c r="F128" s="14">
        <v>1447071</v>
      </c>
      <c r="G128" s="14">
        <f t="shared" si="1"/>
        <v>-523378</v>
      </c>
    </row>
    <row r="129" spans="2:7" x14ac:dyDescent="0.4">
      <c r="B129" s="12"/>
      <c r="C129" s="12"/>
      <c r="D129" s="13" t="s">
        <v>105</v>
      </c>
      <c r="E129" s="14"/>
      <c r="F129" s="14"/>
      <c r="G129" s="14">
        <f t="shared" si="1"/>
        <v>0</v>
      </c>
    </row>
    <row r="130" spans="2:7" x14ac:dyDescent="0.4">
      <c r="B130" s="12"/>
      <c r="C130" s="12"/>
      <c r="D130" s="13" t="s">
        <v>106</v>
      </c>
      <c r="E130" s="14"/>
      <c r="F130" s="14"/>
      <c r="G130" s="14">
        <f t="shared" si="1"/>
        <v>0</v>
      </c>
    </row>
    <row r="131" spans="2:7" x14ac:dyDescent="0.4">
      <c r="B131" s="12"/>
      <c r="C131" s="12"/>
      <c r="D131" s="13" t="s">
        <v>122</v>
      </c>
      <c r="E131" s="14">
        <v>1197300</v>
      </c>
      <c r="F131" s="14">
        <v>1208809</v>
      </c>
      <c r="G131" s="14">
        <f t="shared" si="1"/>
        <v>-11509</v>
      </c>
    </row>
    <row r="132" spans="2:7" x14ac:dyDescent="0.4">
      <c r="B132" s="12"/>
      <c r="C132" s="12"/>
      <c r="D132" s="13" t="s">
        <v>123</v>
      </c>
      <c r="E132" s="14">
        <v>279760</v>
      </c>
      <c r="F132" s="14">
        <v>100090</v>
      </c>
      <c r="G132" s="14">
        <f t="shared" si="1"/>
        <v>179670</v>
      </c>
    </row>
    <row r="133" spans="2:7" x14ac:dyDescent="0.4">
      <c r="B133" s="12"/>
      <c r="C133" s="12"/>
      <c r="D133" s="13" t="s">
        <v>124</v>
      </c>
      <c r="E133" s="14">
        <v>7249418</v>
      </c>
      <c r="F133" s="14">
        <v>6887475</v>
      </c>
      <c r="G133" s="14">
        <f t="shared" si="1"/>
        <v>361943</v>
      </c>
    </row>
    <row r="134" spans="2:7" x14ac:dyDescent="0.4">
      <c r="B134" s="12"/>
      <c r="C134" s="12"/>
      <c r="D134" s="13" t="s">
        <v>125</v>
      </c>
      <c r="E134" s="14">
        <v>1136460</v>
      </c>
      <c r="F134" s="14">
        <v>833248</v>
      </c>
      <c r="G134" s="14">
        <f t="shared" si="1"/>
        <v>303212</v>
      </c>
    </row>
    <row r="135" spans="2:7" x14ac:dyDescent="0.4">
      <c r="B135" s="12"/>
      <c r="C135" s="12"/>
      <c r="D135" s="13" t="s">
        <v>126</v>
      </c>
      <c r="E135" s="14">
        <v>948650</v>
      </c>
      <c r="F135" s="14">
        <v>702050</v>
      </c>
      <c r="G135" s="14">
        <f t="shared" ref="G135:G198" si="2">E135-F135</f>
        <v>246600</v>
      </c>
    </row>
    <row r="136" spans="2:7" x14ac:dyDescent="0.4">
      <c r="B136" s="12"/>
      <c r="C136" s="12"/>
      <c r="D136" s="13" t="s">
        <v>108</v>
      </c>
      <c r="E136" s="14">
        <f>+E137</f>
        <v>498883</v>
      </c>
      <c r="F136" s="14">
        <f>+F137</f>
        <v>990913</v>
      </c>
      <c r="G136" s="14">
        <f t="shared" si="2"/>
        <v>-492030</v>
      </c>
    </row>
    <row r="137" spans="2:7" x14ac:dyDescent="0.4">
      <c r="B137" s="12"/>
      <c r="C137" s="12"/>
      <c r="D137" s="13" t="s">
        <v>127</v>
      </c>
      <c r="E137" s="14">
        <v>498883</v>
      </c>
      <c r="F137" s="14">
        <v>990913</v>
      </c>
      <c r="G137" s="14">
        <f t="shared" si="2"/>
        <v>-492030</v>
      </c>
    </row>
    <row r="138" spans="2:7" x14ac:dyDescent="0.4">
      <c r="B138" s="12"/>
      <c r="C138" s="12"/>
      <c r="D138" s="13" t="s">
        <v>128</v>
      </c>
      <c r="E138" s="14">
        <v>189148</v>
      </c>
      <c r="F138" s="14">
        <v>225255</v>
      </c>
      <c r="G138" s="14">
        <f t="shared" si="2"/>
        <v>-36107</v>
      </c>
    </row>
    <row r="139" spans="2:7" x14ac:dyDescent="0.4">
      <c r="B139" s="12"/>
      <c r="C139" s="12"/>
      <c r="D139" s="13" t="s">
        <v>129</v>
      </c>
      <c r="E139" s="14">
        <v>22095810</v>
      </c>
      <c r="F139" s="14">
        <v>23258885</v>
      </c>
      <c r="G139" s="14">
        <f t="shared" si="2"/>
        <v>-1163075</v>
      </c>
    </row>
    <row r="140" spans="2:7" x14ac:dyDescent="0.4">
      <c r="B140" s="12"/>
      <c r="C140" s="12"/>
      <c r="D140" s="13" t="s">
        <v>130</v>
      </c>
      <c r="E140" s="14">
        <v>-6799254</v>
      </c>
      <c r="F140" s="14">
        <v>-7956672</v>
      </c>
      <c r="G140" s="14">
        <f t="shared" si="2"/>
        <v>1157418</v>
      </c>
    </row>
    <row r="141" spans="2:7" x14ac:dyDescent="0.4">
      <c r="B141" s="12"/>
      <c r="C141" s="12"/>
      <c r="D141" s="13" t="s">
        <v>131</v>
      </c>
      <c r="E141" s="14"/>
      <c r="F141" s="14"/>
      <c r="G141" s="14">
        <f t="shared" si="2"/>
        <v>0</v>
      </c>
    </row>
    <row r="142" spans="2:7" x14ac:dyDescent="0.4">
      <c r="B142" s="12"/>
      <c r="C142" s="12"/>
      <c r="D142" s="13" t="s">
        <v>132</v>
      </c>
      <c r="E142" s="14"/>
      <c r="F142" s="14"/>
      <c r="G142" s="14">
        <f t="shared" si="2"/>
        <v>0</v>
      </c>
    </row>
    <row r="143" spans="2:7" x14ac:dyDescent="0.4">
      <c r="B143" s="12"/>
      <c r="C143" s="12"/>
      <c r="D143" s="13" t="s">
        <v>133</v>
      </c>
      <c r="E143" s="14">
        <v>13364</v>
      </c>
      <c r="F143" s="14"/>
      <c r="G143" s="14">
        <f t="shared" si="2"/>
        <v>13364</v>
      </c>
    </row>
    <row r="144" spans="2:7" x14ac:dyDescent="0.4">
      <c r="B144" s="12"/>
      <c r="C144" s="12"/>
      <c r="D144" s="13" t="s">
        <v>134</v>
      </c>
      <c r="E144" s="14"/>
      <c r="F144" s="14"/>
      <c r="G144" s="14">
        <f t="shared" si="2"/>
        <v>0</v>
      </c>
    </row>
    <row r="145" spans="2:7" x14ac:dyDescent="0.4">
      <c r="B145" s="12"/>
      <c r="C145" s="12"/>
      <c r="D145" s="13" t="s">
        <v>135</v>
      </c>
      <c r="E145" s="14">
        <f>+E146</f>
        <v>143402</v>
      </c>
      <c r="F145" s="14">
        <f>+F146</f>
        <v>83700</v>
      </c>
      <c r="G145" s="14">
        <f t="shared" si="2"/>
        <v>59702</v>
      </c>
    </row>
    <row r="146" spans="2:7" x14ac:dyDescent="0.4">
      <c r="B146" s="12"/>
      <c r="C146" s="12"/>
      <c r="D146" s="13" t="s">
        <v>136</v>
      </c>
      <c r="E146" s="14">
        <v>143402</v>
      </c>
      <c r="F146" s="14">
        <v>83700</v>
      </c>
      <c r="G146" s="14">
        <f t="shared" si="2"/>
        <v>59702</v>
      </c>
    </row>
    <row r="147" spans="2:7" x14ac:dyDescent="0.4">
      <c r="B147" s="12"/>
      <c r="C147" s="15"/>
      <c r="D147" s="16" t="s">
        <v>137</v>
      </c>
      <c r="E147" s="17">
        <f>+E69+E99+E116+E138+E139+E140+E141+E142+E143+E144+E145</f>
        <v>437062859</v>
      </c>
      <c r="F147" s="17">
        <f>+F69+F99+F116+F138+F139+F140+F141+F142+F143+F144+F145</f>
        <v>425495527</v>
      </c>
      <c r="G147" s="17">
        <f t="shared" si="2"/>
        <v>11567332</v>
      </c>
    </row>
    <row r="148" spans="2:7" x14ac:dyDescent="0.4">
      <c r="B148" s="15"/>
      <c r="C148" s="18" t="s">
        <v>138</v>
      </c>
      <c r="D148" s="19"/>
      <c r="E148" s="20">
        <f xml:space="preserve"> +E68 - E147</f>
        <v>-73493879</v>
      </c>
      <c r="F148" s="20">
        <f xml:space="preserve"> +F68 - F147</f>
        <v>-55402384</v>
      </c>
      <c r="G148" s="20">
        <f t="shared" si="2"/>
        <v>-18091495</v>
      </c>
    </row>
    <row r="149" spans="2:7" x14ac:dyDescent="0.4">
      <c r="B149" s="9" t="s">
        <v>139</v>
      </c>
      <c r="C149" s="9" t="s">
        <v>9</v>
      </c>
      <c r="D149" s="13" t="s">
        <v>140</v>
      </c>
      <c r="E149" s="14"/>
      <c r="F149" s="14"/>
      <c r="G149" s="14">
        <f t="shared" si="2"/>
        <v>0</v>
      </c>
    </row>
    <row r="150" spans="2:7" x14ac:dyDescent="0.4">
      <c r="B150" s="12"/>
      <c r="C150" s="12"/>
      <c r="D150" s="13" t="s">
        <v>141</v>
      </c>
      <c r="E150" s="14">
        <v>154914</v>
      </c>
      <c r="F150" s="14">
        <v>71691</v>
      </c>
      <c r="G150" s="14">
        <f t="shared" si="2"/>
        <v>83223</v>
      </c>
    </row>
    <row r="151" spans="2:7" x14ac:dyDescent="0.4">
      <c r="B151" s="12"/>
      <c r="C151" s="12"/>
      <c r="D151" s="13" t="s">
        <v>142</v>
      </c>
      <c r="E151" s="14"/>
      <c r="F151" s="14"/>
      <c r="G151" s="14">
        <f t="shared" si="2"/>
        <v>0</v>
      </c>
    </row>
    <row r="152" spans="2:7" x14ac:dyDescent="0.4">
      <c r="B152" s="12"/>
      <c r="C152" s="12"/>
      <c r="D152" s="13" t="s">
        <v>143</v>
      </c>
      <c r="E152" s="14"/>
      <c r="F152" s="14"/>
      <c r="G152" s="14">
        <f t="shared" si="2"/>
        <v>0</v>
      </c>
    </row>
    <row r="153" spans="2:7" x14ac:dyDescent="0.4">
      <c r="B153" s="12"/>
      <c r="C153" s="12"/>
      <c r="D153" s="13" t="s">
        <v>144</v>
      </c>
      <c r="E153" s="14"/>
      <c r="F153" s="14"/>
      <c r="G153" s="14">
        <f t="shared" si="2"/>
        <v>0</v>
      </c>
    </row>
    <row r="154" spans="2:7" x14ac:dyDescent="0.4">
      <c r="B154" s="12"/>
      <c r="C154" s="12"/>
      <c r="D154" s="13" t="s">
        <v>145</v>
      </c>
      <c r="E154" s="14"/>
      <c r="F154" s="14"/>
      <c r="G154" s="14">
        <f t="shared" si="2"/>
        <v>0</v>
      </c>
    </row>
    <row r="155" spans="2:7" x14ac:dyDescent="0.4">
      <c r="B155" s="12"/>
      <c r="C155" s="12"/>
      <c r="D155" s="13" t="s">
        <v>146</v>
      </c>
      <c r="E155" s="14"/>
      <c r="F155" s="14"/>
      <c r="G155" s="14">
        <f t="shared" si="2"/>
        <v>0</v>
      </c>
    </row>
    <row r="156" spans="2:7" x14ac:dyDescent="0.4">
      <c r="B156" s="12"/>
      <c r="C156" s="12"/>
      <c r="D156" s="13" t="s">
        <v>147</v>
      </c>
      <c r="E156" s="14"/>
      <c r="F156" s="14"/>
      <c r="G156" s="14">
        <f t="shared" si="2"/>
        <v>0</v>
      </c>
    </row>
    <row r="157" spans="2:7" x14ac:dyDescent="0.4">
      <c r="B157" s="12"/>
      <c r="C157" s="12"/>
      <c r="D157" s="13" t="s">
        <v>148</v>
      </c>
      <c r="E157" s="14"/>
      <c r="F157" s="14"/>
      <c r="G157" s="14">
        <f t="shared" si="2"/>
        <v>0</v>
      </c>
    </row>
    <row r="158" spans="2:7" x14ac:dyDescent="0.4">
      <c r="B158" s="12"/>
      <c r="C158" s="12"/>
      <c r="D158" s="13" t="s">
        <v>149</v>
      </c>
      <c r="E158" s="14">
        <f>+E159+E160+E161+E162</f>
        <v>371099</v>
      </c>
      <c r="F158" s="14">
        <f>+F159+F160+F161+F162</f>
        <v>973901</v>
      </c>
      <c r="G158" s="14">
        <f t="shared" si="2"/>
        <v>-602802</v>
      </c>
    </row>
    <row r="159" spans="2:7" x14ac:dyDescent="0.4">
      <c r="B159" s="12"/>
      <c r="C159" s="12"/>
      <c r="D159" s="13" t="s">
        <v>150</v>
      </c>
      <c r="E159" s="14">
        <v>19200</v>
      </c>
      <c r="F159" s="14">
        <v>38400</v>
      </c>
      <c r="G159" s="14">
        <f t="shared" si="2"/>
        <v>-19200</v>
      </c>
    </row>
    <row r="160" spans="2:7" x14ac:dyDescent="0.4">
      <c r="B160" s="12"/>
      <c r="C160" s="12"/>
      <c r="D160" s="13" t="s">
        <v>151</v>
      </c>
      <c r="E160" s="14">
        <v>3600</v>
      </c>
      <c r="F160" s="14"/>
      <c r="G160" s="14">
        <f t="shared" si="2"/>
        <v>3600</v>
      </c>
    </row>
    <row r="161" spans="2:7" x14ac:dyDescent="0.4">
      <c r="B161" s="12"/>
      <c r="C161" s="12"/>
      <c r="D161" s="13" t="s">
        <v>152</v>
      </c>
      <c r="E161" s="14"/>
      <c r="F161" s="14"/>
      <c r="G161" s="14">
        <f t="shared" si="2"/>
        <v>0</v>
      </c>
    </row>
    <row r="162" spans="2:7" x14ac:dyDescent="0.4">
      <c r="B162" s="12"/>
      <c r="C162" s="12"/>
      <c r="D162" s="13" t="s">
        <v>153</v>
      </c>
      <c r="E162" s="14">
        <f>+E163</f>
        <v>348299</v>
      </c>
      <c r="F162" s="14">
        <f>+F163</f>
        <v>935501</v>
      </c>
      <c r="G162" s="14">
        <f t="shared" si="2"/>
        <v>-587202</v>
      </c>
    </row>
    <row r="163" spans="2:7" x14ac:dyDescent="0.4">
      <c r="B163" s="12"/>
      <c r="C163" s="12"/>
      <c r="D163" s="13" t="s">
        <v>154</v>
      </c>
      <c r="E163" s="14">
        <v>348299</v>
      </c>
      <c r="F163" s="14">
        <v>935501</v>
      </c>
      <c r="G163" s="14">
        <f t="shared" si="2"/>
        <v>-587202</v>
      </c>
    </row>
    <row r="164" spans="2:7" x14ac:dyDescent="0.4">
      <c r="B164" s="12"/>
      <c r="C164" s="15"/>
      <c r="D164" s="16" t="s">
        <v>155</v>
      </c>
      <c r="E164" s="17">
        <f>+E149+E150+E151+E152+E153+E154+E155+E156+E157+E158</f>
        <v>526013</v>
      </c>
      <c r="F164" s="17">
        <f>+F149+F150+F151+F152+F153+F154+F155+F156+F157+F158</f>
        <v>1045592</v>
      </c>
      <c r="G164" s="17">
        <f t="shared" si="2"/>
        <v>-519579</v>
      </c>
    </row>
    <row r="165" spans="2:7" x14ac:dyDescent="0.4">
      <c r="B165" s="12"/>
      <c r="C165" s="9" t="s">
        <v>61</v>
      </c>
      <c r="D165" s="13" t="s">
        <v>156</v>
      </c>
      <c r="E165" s="14">
        <v>88032</v>
      </c>
      <c r="F165" s="14">
        <v>88032</v>
      </c>
      <c r="G165" s="14">
        <f t="shared" si="2"/>
        <v>0</v>
      </c>
    </row>
    <row r="166" spans="2:7" x14ac:dyDescent="0.4">
      <c r="B166" s="12"/>
      <c r="C166" s="12"/>
      <c r="D166" s="13" t="s">
        <v>157</v>
      </c>
      <c r="E166" s="14"/>
      <c r="F166" s="14"/>
      <c r="G166" s="14">
        <f t="shared" si="2"/>
        <v>0</v>
      </c>
    </row>
    <row r="167" spans="2:7" x14ac:dyDescent="0.4">
      <c r="B167" s="12"/>
      <c r="C167" s="12"/>
      <c r="D167" s="13" t="s">
        <v>158</v>
      </c>
      <c r="E167" s="14"/>
      <c r="F167" s="14"/>
      <c r="G167" s="14">
        <f t="shared" si="2"/>
        <v>0</v>
      </c>
    </row>
    <row r="168" spans="2:7" x14ac:dyDescent="0.4">
      <c r="B168" s="12"/>
      <c r="C168" s="12"/>
      <c r="D168" s="13" t="s">
        <v>159</v>
      </c>
      <c r="E168" s="14"/>
      <c r="F168" s="14"/>
      <c r="G168" s="14">
        <f t="shared" si="2"/>
        <v>0</v>
      </c>
    </row>
    <row r="169" spans="2:7" x14ac:dyDescent="0.4">
      <c r="B169" s="12"/>
      <c r="C169" s="12"/>
      <c r="D169" s="13" t="s">
        <v>160</v>
      </c>
      <c r="E169" s="14"/>
      <c r="F169" s="14"/>
      <c r="G169" s="14">
        <f t="shared" si="2"/>
        <v>0</v>
      </c>
    </row>
    <row r="170" spans="2:7" x14ac:dyDescent="0.4">
      <c r="B170" s="12"/>
      <c r="C170" s="12"/>
      <c r="D170" s="13" t="s">
        <v>161</v>
      </c>
      <c r="E170" s="14"/>
      <c r="F170" s="14"/>
      <c r="G170" s="14">
        <f t="shared" si="2"/>
        <v>0</v>
      </c>
    </row>
    <row r="171" spans="2:7" x14ac:dyDescent="0.4">
      <c r="B171" s="12"/>
      <c r="C171" s="12"/>
      <c r="D171" s="13" t="s">
        <v>162</v>
      </c>
      <c r="E171" s="14"/>
      <c r="F171" s="14"/>
      <c r="G171" s="14">
        <f t="shared" si="2"/>
        <v>0</v>
      </c>
    </row>
    <row r="172" spans="2:7" x14ac:dyDescent="0.4">
      <c r="B172" s="12"/>
      <c r="C172" s="12"/>
      <c r="D172" s="13" t="s">
        <v>163</v>
      </c>
      <c r="E172" s="14"/>
      <c r="F172" s="14"/>
      <c r="G172" s="14">
        <f t="shared" si="2"/>
        <v>0</v>
      </c>
    </row>
    <row r="173" spans="2:7" x14ac:dyDescent="0.4">
      <c r="B173" s="12"/>
      <c r="C173" s="12"/>
      <c r="D173" s="13" t="s">
        <v>164</v>
      </c>
      <c r="E173" s="14">
        <f>+E174+E175+E176</f>
        <v>3600</v>
      </c>
      <c r="F173" s="14">
        <f>+F174+F175+F176</f>
        <v>0</v>
      </c>
      <c r="G173" s="14">
        <f t="shared" si="2"/>
        <v>3600</v>
      </c>
    </row>
    <row r="174" spans="2:7" x14ac:dyDescent="0.4">
      <c r="B174" s="12"/>
      <c r="C174" s="12"/>
      <c r="D174" s="13" t="s">
        <v>165</v>
      </c>
      <c r="E174" s="14">
        <v>3600</v>
      </c>
      <c r="F174" s="14"/>
      <c r="G174" s="14">
        <f t="shared" si="2"/>
        <v>3600</v>
      </c>
    </row>
    <row r="175" spans="2:7" x14ac:dyDescent="0.4">
      <c r="B175" s="12"/>
      <c r="C175" s="12"/>
      <c r="D175" s="13" t="s">
        <v>166</v>
      </c>
      <c r="E175" s="14"/>
      <c r="F175" s="14"/>
      <c r="G175" s="14">
        <f t="shared" si="2"/>
        <v>0</v>
      </c>
    </row>
    <row r="176" spans="2:7" x14ac:dyDescent="0.4">
      <c r="B176" s="12"/>
      <c r="C176" s="12"/>
      <c r="D176" s="13" t="s">
        <v>167</v>
      </c>
      <c r="E176" s="14">
        <f>+E177</f>
        <v>0</v>
      </c>
      <c r="F176" s="14">
        <f>+F177</f>
        <v>0</v>
      </c>
      <c r="G176" s="14">
        <f t="shared" si="2"/>
        <v>0</v>
      </c>
    </row>
    <row r="177" spans="2:7" x14ac:dyDescent="0.4">
      <c r="B177" s="12"/>
      <c r="C177" s="12"/>
      <c r="D177" s="13" t="s">
        <v>168</v>
      </c>
      <c r="E177" s="14"/>
      <c r="F177" s="14"/>
      <c r="G177" s="14">
        <f t="shared" si="2"/>
        <v>0</v>
      </c>
    </row>
    <row r="178" spans="2:7" x14ac:dyDescent="0.4">
      <c r="B178" s="12"/>
      <c r="C178" s="15"/>
      <c r="D178" s="16" t="s">
        <v>169</v>
      </c>
      <c r="E178" s="17">
        <f>+E165+E166+E167+E168+E169+E170+E171+E172+E173</f>
        <v>91632</v>
      </c>
      <c r="F178" s="17">
        <f>+F165+F166+F167+F168+F169+F170+F171+F172+F173</f>
        <v>88032</v>
      </c>
      <c r="G178" s="17">
        <f t="shared" si="2"/>
        <v>3600</v>
      </c>
    </row>
    <row r="179" spans="2:7" x14ac:dyDescent="0.4">
      <c r="B179" s="15"/>
      <c r="C179" s="18" t="s">
        <v>170</v>
      </c>
      <c r="D179" s="21"/>
      <c r="E179" s="22">
        <f xml:space="preserve"> +E164 - E178</f>
        <v>434381</v>
      </c>
      <c r="F179" s="22">
        <f xml:space="preserve"> +F164 - F178</f>
        <v>957560</v>
      </c>
      <c r="G179" s="22">
        <f t="shared" si="2"/>
        <v>-523179</v>
      </c>
    </row>
    <row r="180" spans="2:7" x14ac:dyDescent="0.4">
      <c r="B180" s="18" t="s">
        <v>171</v>
      </c>
      <c r="C180" s="23"/>
      <c r="D180" s="19"/>
      <c r="E180" s="20">
        <f xml:space="preserve"> +E148 +E179</f>
        <v>-73059498</v>
      </c>
      <c r="F180" s="20">
        <f xml:space="preserve"> +F148 +F179</f>
        <v>-54444824</v>
      </c>
      <c r="G180" s="20">
        <f t="shared" si="2"/>
        <v>-18614674</v>
      </c>
    </row>
    <row r="181" spans="2:7" x14ac:dyDescent="0.4">
      <c r="B181" s="9" t="s">
        <v>172</v>
      </c>
      <c r="C181" s="9" t="s">
        <v>9</v>
      </c>
      <c r="D181" s="13" t="s">
        <v>173</v>
      </c>
      <c r="E181" s="14">
        <f>+E182+E183</f>
        <v>0</v>
      </c>
      <c r="F181" s="14">
        <f>+F182+F183</f>
        <v>789000</v>
      </c>
      <c r="G181" s="14">
        <f t="shared" si="2"/>
        <v>-789000</v>
      </c>
    </row>
    <row r="182" spans="2:7" x14ac:dyDescent="0.4">
      <c r="B182" s="12"/>
      <c r="C182" s="12"/>
      <c r="D182" s="13" t="s">
        <v>174</v>
      </c>
      <c r="E182" s="14"/>
      <c r="F182" s="14">
        <v>789000</v>
      </c>
      <c r="G182" s="14">
        <f t="shared" si="2"/>
        <v>-789000</v>
      </c>
    </row>
    <row r="183" spans="2:7" x14ac:dyDescent="0.4">
      <c r="B183" s="12"/>
      <c r="C183" s="12"/>
      <c r="D183" s="13" t="s">
        <v>175</v>
      </c>
      <c r="E183" s="14"/>
      <c r="F183" s="14"/>
      <c r="G183" s="14">
        <f t="shared" si="2"/>
        <v>0</v>
      </c>
    </row>
    <row r="184" spans="2:7" x14ac:dyDescent="0.4">
      <c r="B184" s="12"/>
      <c r="C184" s="12"/>
      <c r="D184" s="13" t="s">
        <v>176</v>
      </c>
      <c r="E184" s="14">
        <f>+E185+E186</f>
        <v>0</v>
      </c>
      <c r="F184" s="14">
        <f>+F185+F186</f>
        <v>0</v>
      </c>
      <c r="G184" s="14">
        <f t="shared" si="2"/>
        <v>0</v>
      </c>
    </row>
    <row r="185" spans="2:7" x14ac:dyDescent="0.4">
      <c r="B185" s="12"/>
      <c r="C185" s="12"/>
      <c r="D185" s="13" t="s">
        <v>177</v>
      </c>
      <c r="E185" s="14"/>
      <c r="F185" s="14"/>
      <c r="G185" s="14">
        <f t="shared" si="2"/>
        <v>0</v>
      </c>
    </row>
    <row r="186" spans="2:7" x14ac:dyDescent="0.4">
      <c r="B186" s="12"/>
      <c r="C186" s="12"/>
      <c r="D186" s="13" t="s">
        <v>178</v>
      </c>
      <c r="E186" s="14"/>
      <c r="F186" s="14"/>
      <c r="G186" s="14">
        <f t="shared" si="2"/>
        <v>0</v>
      </c>
    </row>
    <row r="187" spans="2:7" x14ac:dyDescent="0.4">
      <c r="B187" s="12"/>
      <c r="C187" s="12"/>
      <c r="D187" s="13" t="s">
        <v>179</v>
      </c>
      <c r="E187" s="14"/>
      <c r="F187" s="14"/>
      <c r="G187" s="14">
        <f t="shared" si="2"/>
        <v>0</v>
      </c>
    </row>
    <row r="188" spans="2:7" x14ac:dyDescent="0.4">
      <c r="B188" s="12"/>
      <c r="C188" s="12"/>
      <c r="D188" s="13" t="s">
        <v>180</v>
      </c>
      <c r="E188" s="14">
        <f>+E189+E190</f>
        <v>0</v>
      </c>
      <c r="F188" s="14">
        <f>+F189+F190</f>
        <v>0</v>
      </c>
      <c r="G188" s="14">
        <f t="shared" si="2"/>
        <v>0</v>
      </c>
    </row>
    <row r="189" spans="2:7" x14ac:dyDescent="0.4">
      <c r="B189" s="12"/>
      <c r="C189" s="12"/>
      <c r="D189" s="13" t="s">
        <v>181</v>
      </c>
      <c r="E189" s="14"/>
      <c r="F189" s="14"/>
      <c r="G189" s="14">
        <f t="shared" si="2"/>
        <v>0</v>
      </c>
    </row>
    <row r="190" spans="2:7" x14ac:dyDescent="0.4">
      <c r="B190" s="12"/>
      <c r="C190" s="12"/>
      <c r="D190" s="13" t="s">
        <v>182</v>
      </c>
      <c r="E190" s="14"/>
      <c r="F190" s="14"/>
      <c r="G190" s="14">
        <f t="shared" si="2"/>
        <v>0</v>
      </c>
    </row>
    <row r="191" spans="2:7" x14ac:dyDescent="0.4">
      <c r="B191" s="12"/>
      <c r="C191" s="12"/>
      <c r="D191" s="13" t="s">
        <v>183</v>
      </c>
      <c r="E191" s="14">
        <f>+E192+E193+E194+E195</f>
        <v>0</v>
      </c>
      <c r="F191" s="14">
        <f>+F192+F193+F194+F195</f>
        <v>99999</v>
      </c>
      <c r="G191" s="14">
        <f t="shared" si="2"/>
        <v>-99999</v>
      </c>
    </row>
    <row r="192" spans="2:7" x14ac:dyDescent="0.4">
      <c r="B192" s="12"/>
      <c r="C192" s="12"/>
      <c r="D192" s="13" t="s">
        <v>184</v>
      </c>
      <c r="E192" s="14"/>
      <c r="F192" s="14">
        <v>99999</v>
      </c>
      <c r="G192" s="14">
        <f t="shared" si="2"/>
        <v>-99999</v>
      </c>
    </row>
    <row r="193" spans="2:7" x14ac:dyDescent="0.4">
      <c r="B193" s="12"/>
      <c r="C193" s="12"/>
      <c r="D193" s="13" t="s">
        <v>185</v>
      </c>
      <c r="E193" s="14"/>
      <c r="F193" s="14"/>
      <c r="G193" s="14">
        <f t="shared" si="2"/>
        <v>0</v>
      </c>
    </row>
    <row r="194" spans="2:7" x14ac:dyDescent="0.4">
      <c r="B194" s="12"/>
      <c r="C194" s="12"/>
      <c r="D194" s="13" t="s">
        <v>186</v>
      </c>
      <c r="E194" s="14"/>
      <c r="F194" s="14"/>
      <c r="G194" s="14">
        <f t="shared" si="2"/>
        <v>0</v>
      </c>
    </row>
    <row r="195" spans="2:7" x14ac:dyDescent="0.4">
      <c r="B195" s="12"/>
      <c r="C195" s="12"/>
      <c r="D195" s="13" t="s">
        <v>187</v>
      </c>
      <c r="E195" s="14"/>
      <c r="F195" s="14"/>
      <c r="G195" s="14">
        <f t="shared" si="2"/>
        <v>0</v>
      </c>
    </row>
    <row r="196" spans="2:7" x14ac:dyDescent="0.4">
      <c r="B196" s="12"/>
      <c r="C196" s="12"/>
      <c r="D196" s="13" t="s">
        <v>188</v>
      </c>
      <c r="E196" s="14">
        <v>700000</v>
      </c>
      <c r="F196" s="14">
        <v>700000</v>
      </c>
      <c r="G196" s="14">
        <f t="shared" si="2"/>
        <v>0</v>
      </c>
    </row>
    <row r="197" spans="2:7" x14ac:dyDescent="0.4">
      <c r="B197" s="12"/>
      <c r="C197" s="12"/>
      <c r="D197" s="13" t="s">
        <v>189</v>
      </c>
      <c r="E197" s="14">
        <v>63784000</v>
      </c>
      <c r="F197" s="14">
        <v>30811000</v>
      </c>
      <c r="G197" s="14">
        <f t="shared" si="2"/>
        <v>32973000</v>
      </c>
    </row>
    <row r="198" spans="2:7" x14ac:dyDescent="0.4">
      <c r="B198" s="12"/>
      <c r="C198" s="12"/>
      <c r="D198" s="13" t="s">
        <v>190</v>
      </c>
      <c r="E198" s="14"/>
      <c r="F198" s="14"/>
      <c r="G198" s="14">
        <f t="shared" si="2"/>
        <v>0</v>
      </c>
    </row>
    <row r="199" spans="2:7" x14ac:dyDescent="0.4">
      <c r="B199" s="12"/>
      <c r="C199" s="12"/>
      <c r="D199" s="13" t="s">
        <v>191</v>
      </c>
      <c r="E199" s="14">
        <f>+E200+E201+E202+E203</f>
        <v>33244</v>
      </c>
      <c r="F199" s="14">
        <f>+F200+F201+F202+F203</f>
        <v>0</v>
      </c>
      <c r="G199" s="14">
        <f t="shared" ref="G199:G238" si="3">E199-F199</f>
        <v>33244</v>
      </c>
    </row>
    <row r="200" spans="2:7" x14ac:dyDescent="0.4">
      <c r="B200" s="12"/>
      <c r="C200" s="12"/>
      <c r="D200" s="13" t="s">
        <v>192</v>
      </c>
      <c r="E200" s="14"/>
      <c r="F200" s="14"/>
      <c r="G200" s="14">
        <f t="shared" si="3"/>
        <v>0</v>
      </c>
    </row>
    <row r="201" spans="2:7" x14ac:dyDescent="0.4">
      <c r="B201" s="12"/>
      <c r="C201" s="12"/>
      <c r="D201" s="13" t="s">
        <v>193</v>
      </c>
      <c r="E201" s="14"/>
      <c r="F201" s="14"/>
      <c r="G201" s="14">
        <f t="shared" si="3"/>
        <v>0</v>
      </c>
    </row>
    <row r="202" spans="2:7" x14ac:dyDescent="0.4">
      <c r="B202" s="12"/>
      <c r="C202" s="12"/>
      <c r="D202" s="13" t="s">
        <v>194</v>
      </c>
      <c r="E202" s="14">
        <v>33244</v>
      </c>
      <c r="F202" s="14"/>
      <c r="G202" s="14">
        <f t="shared" si="3"/>
        <v>33244</v>
      </c>
    </row>
    <row r="203" spans="2:7" x14ac:dyDescent="0.4">
      <c r="B203" s="12"/>
      <c r="C203" s="12"/>
      <c r="D203" s="13" t="s">
        <v>195</v>
      </c>
      <c r="E203" s="14"/>
      <c r="F203" s="14"/>
      <c r="G203" s="14">
        <f t="shared" si="3"/>
        <v>0</v>
      </c>
    </row>
    <row r="204" spans="2:7" x14ac:dyDescent="0.4">
      <c r="B204" s="12"/>
      <c r="C204" s="15"/>
      <c r="D204" s="16" t="s">
        <v>196</v>
      </c>
      <c r="E204" s="17">
        <f>+E181+E184+E187+E188+E191+E196+E197+E198+E199</f>
        <v>64517244</v>
      </c>
      <c r="F204" s="17">
        <f>+F181+F184+F187+F188+F191+F196+F197+F198+F199</f>
        <v>32399999</v>
      </c>
      <c r="G204" s="17">
        <f t="shared" si="3"/>
        <v>32117245</v>
      </c>
    </row>
    <row r="205" spans="2:7" x14ac:dyDescent="0.4">
      <c r="B205" s="12"/>
      <c r="C205" s="9" t="s">
        <v>61</v>
      </c>
      <c r="D205" s="13" t="s">
        <v>197</v>
      </c>
      <c r="E205" s="14"/>
      <c r="F205" s="14"/>
      <c r="G205" s="14">
        <f t="shared" si="3"/>
        <v>0</v>
      </c>
    </row>
    <row r="206" spans="2:7" x14ac:dyDescent="0.4">
      <c r="B206" s="12"/>
      <c r="C206" s="12"/>
      <c r="D206" s="13" t="s">
        <v>198</v>
      </c>
      <c r="E206" s="14">
        <f>+E207+E208+E209+E210+E211+E212+E213+E214+E215</f>
        <v>13</v>
      </c>
      <c r="F206" s="14">
        <f>+F207+F208+F209+F210+F211+F212+F213+F214+F215</f>
        <v>0</v>
      </c>
      <c r="G206" s="14">
        <f t="shared" si="3"/>
        <v>13</v>
      </c>
    </row>
    <row r="207" spans="2:7" x14ac:dyDescent="0.4">
      <c r="B207" s="12"/>
      <c r="C207" s="12"/>
      <c r="D207" s="13" t="s">
        <v>199</v>
      </c>
      <c r="E207" s="14"/>
      <c r="F207" s="14"/>
      <c r="G207" s="14">
        <f t="shared" si="3"/>
        <v>0</v>
      </c>
    </row>
    <row r="208" spans="2:7" x14ac:dyDescent="0.4">
      <c r="B208" s="12"/>
      <c r="C208" s="12"/>
      <c r="D208" s="13" t="s">
        <v>200</v>
      </c>
      <c r="E208" s="14"/>
      <c r="F208" s="14"/>
      <c r="G208" s="14">
        <f t="shared" si="3"/>
        <v>0</v>
      </c>
    </row>
    <row r="209" spans="2:7" x14ac:dyDescent="0.4">
      <c r="B209" s="12"/>
      <c r="C209" s="12"/>
      <c r="D209" s="13" t="s">
        <v>201</v>
      </c>
      <c r="E209" s="14"/>
      <c r="F209" s="14"/>
      <c r="G209" s="14">
        <f t="shared" si="3"/>
        <v>0</v>
      </c>
    </row>
    <row r="210" spans="2:7" x14ac:dyDescent="0.4">
      <c r="B210" s="12"/>
      <c r="C210" s="12"/>
      <c r="D210" s="13" t="s">
        <v>202</v>
      </c>
      <c r="E210" s="14"/>
      <c r="F210" s="14"/>
      <c r="G210" s="14">
        <f t="shared" si="3"/>
        <v>0</v>
      </c>
    </row>
    <row r="211" spans="2:7" x14ac:dyDescent="0.4">
      <c r="B211" s="12"/>
      <c r="C211" s="12"/>
      <c r="D211" s="13" t="s">
        <v>203</v>
      </c>
      <c r="E211" s="14"/>
      <c r="F211" s="14"/>
      <c r="G211" s="14">
        <f t="shared" si="3"/>
        <v>0</v>
      </c>
    </row>
    <row r="212" spans="2:7" x14ac:dyDescent="0.4">
      <c r="B212" s="12"/>
      <c r="C212" s="12"/>
      <c r="D212" s="13" t="s">
        <v>204</v>
      </c>
      <c r="E212" s="14">
        <v>2</v>
      </c>
      <c r="F212" s="14"/>
      <c r="G212" s="14">
        <f t="shared" si="3"/>
        <v>2</v>
      </c>
    </row>
    <row r="213" spans="2:7" x14ac:dyDescent="0.4">
      <c r="B213" s="12"/>
      <c r="C213" s="12"/>
      <c r="D213" s="13" t="s">
        <v>205</v>
      </c>
      <c r="E213" s="14">
        <v>2</v>
      </c>
      <c r="F213" s="14"/>
      <c r="G213" s="14">
        <f t="shared" si="3"/>
        <v>2</v>
      </c>
    </row>
    <row r="214" spans="2:7" x14ac:dyDescent="0.4">
      <c r="B214" s="12"/>
      <c r="C214" s="12"/>
      <c r="D214" s="13" t="s">
        <v>206</v>
      </c>
      <c r="E214" s="14">
        <v>9</v>
      </c>
      <c r="F214" s="14"/>
      <c r="G214" s="14">
        <f t="shared" si="3"/>
        <v>9</v>
      </c>
    </row>
    <row r="215" spans="2:7" x14ac:dyDescent="0.4">
      <c r="B215" s="12"/>
      <c r="C215" s="12"/>
      <c r="D215" s="13" t="s">
        <v>207</v>
      </c>
      <c r="E215" s="14"/>
      <c r="F215" s="14"/>
      <c r="G215" s="14">
        <f t="shared" si="3"/>
        <v>0</v>
      </c>
    </row>
    <row r="216" spans="2:7" x14ac:dyDescent="0.4">
      <c r="B216" s="12"/>
      <c r="C216" s="12"/>
      <c r="D216" s="13" t="s">
        <v>208</v>
      </c>
      <c r="E216" s="14"/>
      <c r="F216" s="14"/>
      <c r="G216" s="14">
        <f t="shared" si="3"/>
        <v>0</v>
      </c>
    </row>
    <row r="217" spans="2:7" x14ac:dyDescent="0.4">
      <c r="B217" s="12"/>
      <c r="C217" s="12"/>
      <c r="D217" s="13" t="s">
        <v>209</v>
      </c>
      <c r="E217" s="14"/>
      <c r="F217" s="14">
        <v>789000</v>
      </c>
      <c r="G217" s="14">
        <f t="shared" si="3"/>
        <v>-789000</v>
      </c>
    </row>
    <row r="218" spans="2:7" x14ac:dyDescent="0.4">
      <c r="B218" s="12"/>
      <c r="C218" s="12"/>
      <c r="D218" s="13" t="s">
        <v>210</v>
      </c>
      <c r="E218" s="14"/>
      <c r="F218" s="14"/>
      <c r="G218" s="14">
        <f t="shared" si="3"/>
        <v>0</v>
      </c>
    </row>
    <row r="219" spans="2:7" x14ac:dyDescent="0.4">
      <c r="B219" s="12"/>
      <c r="C219" s="12"/>
      <c r="D219" s="13" t="s">
        <v>211</v>
      </c>
      <c r="E219" s="14"/>
      <c r="F219" s="14"/>
      <c r="G219" s="14">
        <f t="shared" si="3"/>
        <v>0</v>
      </c>
    </row>
    <row r="220" spans="2:7" x14ac:dyDescent="0.4">
      <c r="B220" s="12"/>
      <c r="C220" s="12"/>
      <c r="D220" s="13" t="s">
        <v>212</v>
      </c>
      <c r="E220" s="14"/>
      <c r="F220" s="14"/>
      <c r="G220" s="14">
        <f t="shared" si="3"/>
        <v>0</v>
      </c>
    </row>
    <row r="221" spans="2:7" x14ac:dyDescent="0.4">
      <c r="B221" s="12"/>
      <c r="C221" s="12"/>
      <c r="D221" s="13" t="s">
        <v>213</v>
      </c>
      <c r="E221" s="14">
        <f>+E222</f>
        <v>5329</v>
      </c>
      <c r="F221" s="14">
        <f>+F222</f>
        <v>165000</v>
      </c>
      <c r="G221" s="14">
        <f t="shared" si="3"/>
        <v>-159671</v>
      </c>
    </row>
    <row r="222" spans="2:7" x14ac:dyDescent="0.4">
      <c r="B222" s="12"/>
      <c r="C222" s="12"/>
      <c r="D222" s="13" t="s">
        <v>194</v>
      </c>
      <c r="E222" s="14">
        <v>5329</v>
      </c>
      <c r="F222" s="14">
        <v>165000</v>
      </c>
      <c r="G222" s="14">
        <f t="shared" si="3"/>
        <v>-159671</v>
      </c>
    </row>
    <row r="223" spans="2:7" x14ac:dyDescent="0.4">
      <c r="B223" s="12"/>
      <c r="C223" s="15"/>
      <c r="D223" s="16" t="s">
        <v>214</v>
      </c>
      <c r="E223" s="17">
        <f>+E205+E206+E216+E217+E218+E219+E220+E221</f>
        <v>5342</v>
      </c>
      <c r="F223" s="17">
        <f>+F205+F206+F216+F217+F218+F219+F220+F221</f>
        <v>954000</v>
      </c>
      <c r="G223" s="17">
        <f t="shared" si="3"/>
        <v>-948658</v>
      </c>
    </row>
    <row r="224" spans="2:7" x14ac:dyDescent="0.4">
      <c r="B224" s="15"/>
      <c r="C224" s="24" t="s">
        <v>215</v>
      </c>
      <c r="D224" s="25"/>
      <c r="E224" s="26">
        <f xml:space="preserve"> +E204 - E223</f>
        <v>64511902</v>
      </c>
      <c r="F224" s="26">
        <f xml:space="preserve"> +F204 - F223</f>
        <v>31445999</v>
      </c>
      <c r="G224" s="26">
        <f t="shared" si="3"/>
        <v>33065903</v>
      </c>
    </row>
    <row r="225" spans="2:7" x14ac:dyDescent="0.4">
      <c r="B225" s="18" t="s">
        <v>216</v>
      </c>
      <c r="C225" s="27"/>
      <c r="D225" s="28"/>
      <c r="E225" s="29">
        <f xml:space="preserve"> +E180 +E224</f>
        <v>-8547596</v>
      </c>
      <c r="F225" s="29">
        <f xml:space="preserve"> +F180 +F224</f>
        <v>-22998825</v>
      </c>
      <c r="G225" s="29">
        <f t="shared" si="3"/>
        <v>14451229</v>
      </c>
    </row>
    <row r="226" spans="2:7" x14ac:dyDescent="0.4">
      <c r="B226" s="30" t="s">
        <v>217</v>
      </c>
      <c r="C226" s="27" t="s">
        <v>218</v>
      </c>
      <c r="D226" s="28"/>
      <c r="E226" s="29">
        <v>472775129</v>
      </c>
      <c r="F226" s="29">
        <v>493786981</v>
      </c>
      <c r="G226" s="29">
        <f t="shared" si="3"/>
        <v>-21011852</v>
      </c>
    </row>
    <row r="227" spans="2:7" x14ac:dyDescent="0.4">
      <c r="B227" s="31"/>
      <c r="C227" s="27" t="s">
        <v>219</v>
      </c>
      <c r="D227" s="28"/>
      <c r="E227" s="29">
        <f xml:space="preserve"> +E225 +E226</f>
        <v>464227533</v>
      </c>
      <c r="F227" s="29">
        <f xml:space="preserve"> +F225 +F226</f>
        <v>470788156</v>
      </c>
      <c r="G227" s="29">
        <f t="shared" si="3"/>
        <v>-6560623</v>
      </c>
    </row>
    <row r="228" spans="2:7" x14ac:dyDescent="0.4">
      <c r="B228" s="31"/>
      <c r="C228" s="27" t="s">
        <v>220</v>
      </c>
      <c r="D228" s="28"/>
      <c r="E228" s="29"/>
      <c r="F228" s="29"/>
      <c r="G228" s="29">
        <f t="shared" si="3"/>
        <v>0</v>
      </c>
    </row>
    <row r="229" spans="2:7" x14ac:dyDescent="0.4">
      <c r="B229" s="31"/>
      <c r="C229" s="27" t="s">
        <v>221</v>
      </c>
      <c r="D229" s="28"/>
      <c r="E229" s="29">
        <f>+E230+E231+E232</f>
        <v>5118000</v>
      </c>
      <c r="F229" s="29">
        <f>+F230+F231+F232</f>
        <v>12118000</v>
      </c>
      <c r="G229" s="29">
        <f t="shared" si="3"/>
        <v>-7000000</v>
      </c>
    </row>
    <row r="230" spans="2:7" x14ac:dyDescent="0.4">
      <c r="B230" s="31"/>
      <c r="C230" s="32" t="s">
        <v>222</v>
      </c>
      <c r="D230" s="25"/>
      <c r="E230" s="26">
        <v>3000000</v>
      </c>
      <c r="F230" s="26">
        <v>10000000</v>
      </c>
      <c r="G230" s="26">
        <f t="shared" si="3"/>
        <v>-7000000</v>
      </c>
    </row>
    <row r="231" spans="2:7" x14ac:dyDescent="0.4">
      <c r="B231" s="31"/>
      <c r="C231" s="32" t="s">
        <v>223</v>
      </c>
      <c r="D231" s="25"/>
      <c r="E231" s="26">
        <v>2118000</v>
      </c>
      <c r="F231" s="26">
        <v>2118000</v>
      </c>
      <c r="G231" s="26">
        <f t="shared" si="3"/>
        <v>0</v>
      </c>
    </row>
    <row r="232" spans="2:7" x14ac:dyDescent="0.4">
      <c r="B232" s="31"/>
      <c r="C232" s="32" t="s">
        <v>224</v>
      </c>
      <c r="D232" s="25"/>
      <c r="E232" s="26"/>
      <c r="F232" s="26"/>
      <c r="G232" s="26">
        <f t="shared" si="3"/>
        <v>0</v>
      </c>
    </row>
    <row r="233" spans="2:7" x14ac:dyDescent="0.4">
      <c r="B233" s="31"/>
      <c r="C233" s="27" t="s">
        <v>225</v>
      </c>
      <c r="D233" s="28"/>
      <c r="E233" s="29">
        <f>+E234+E235+E236+E237</f>
        <v>21466014</v>
      </c>
      <c r="F233" s="29">
        <f>+F234+F235+F236+F237</f>
        <v>10131027</v>
      </c>
      <c r="G233" s="29">
        <f t="shared" si="3"/>
        <v>11334987</v>
      </c>
    </row>
    <row r="234" spans="2:7" x14ac:dyDescent="0.4">
      <c r="B234" s="31"/>
      <c r="C234" s="32" t="s">
        <v>226</v>
      </c>
      <c r="D234" s="25"/>
      <c r="E234" s="26"/>
      <c r="F234" s="26"/>
      <c r="G234" s="26">
        <f t="shared" si="3"/>
        <v>0</v>
      </c>
    </row>
    <row r="235" spans="2:7" x14ac:dyDescent="0.4">
      <c r="B235" s="31"/>
      <c r="C235" s="32" t="s">
        <v>227</v>
      </c>
      <c r="D235" s="25"/>
      <c r="E235" s="26"/>
      <c r="F235" s="26"/>
      <c r="G235" s="26">
        <f t="shared" si="3"/>
        <v>0</v>
      </c>
    </row>
    <row r="236" spans="2:7" x14ac:dyDescent="0.4">
      <c r="B236" s="31"/>
      <c r="C236" s="32" t="s">
        <v>228</v>
      </c>
      <c r="D236" s="25"/>
      <c r="E236" s="26">
        <v>18466000</v>
      </c>
      <c r="F236" s="26">
        <v>10131000</v>
      </c>
      <c r="G236" s="26">
        <f t="shared" si="3"/>
        <v>8335000</v>
      </c>
    </row>
    <row r="237" spans="2:7" x14ac:dyDescent="0.4">
      <c r="B237" s="31"/>
      <c r="C237" s="32" t="s">
        <v>229</v>
      </c>
      <c r="D237" s="25"/>
      <c r="E237" s="26">
        <v>3000014</v>
      </c>
      <c r="F237" s="26">
        <v>27</v>
      </c>
      <c r="G237" s="26">
        <f t="shared" si="3"/>
        <v>2999987</v>
      </c>
    </row>
    <row r="238" spans="2:7" x14ac:dyDescent="0.4">
      <c r="B238" s="33"/>
      <c r="C238" s="27" t="s">
        <v>230</v>
      </c>
      <c r="D238" s="28"/>
      <c r="E238" s="29">
        <f xml:space="preserve"> +E227 +E228 +E229 - E233</f>
        <v>447879519</v>
      </c>
      <c r="F238" s="29">
        <f xml:space="preserve"> +F227 +F228 +F229 - F233</f>
        <v>472775129</v>
      </c>
      <c r="G238" s="29">
        <f t="shared" si="3"/>
        <v>-24895610</v>
      </c>
    </row>
  </sheetData>
  <mergeCells count="13">
    <mergeCell ref="B226:B238"/>
    <mergeCell ref="B149:B179"/>
    <mergeCell ref="C149:C164"/>
    <mergeCell ref="C165:C178"/>
    <mergeCell ref="B181:B224"/>
    <mergeCell ref="C181:C204"/>
    <mergeCell ref="C205:C223"/>
    <mergeCell ref="B2:G2"/>
    <mergeCell ref="B3:G3"/>
    <mergeCell ref="B5:D5"/>
    <mergeCell ref="B6:B148"/>
    <mergeCell ref="C6:C68"/>
    <mergeCell ref="C69:C147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FBC06-1712-42D0-99EE-F5F5E5BB5E2F}">
  <sheetPr>
    <pageSetUpPr fitToPage="1"/>
  </sheetPr>
  <dimension ref="B1:G238"/>
  <sheetViews>
    <sheetView showGridLines="0" workbookViewId="0"/>
  </sheetViews>
  <sheetFormatPr defaultRowHeight="18.75" x14ac:dyDescent="0.4"/>
  <cols>
    <col min="1" max="3" width="2.875" customWidth="1"/>
    <col min="4" max="4" width="59.75" customWidth="1"/>
    <col min="5" max="7" width="20.75" customWidth="1"/>
  </cols>
  <sheetData>
    <row r="1" spans="2:7" ht="21" x14ac:dyDescent="0.4">
      <c r="B1" s="1"/>
      <c r="C1" s="1"/>
      <c r="D1" s="1"/>
      <c r="E1" s="2"/>
      <c r="F1" s="2"/>
      <c r="G1" s="3" t="s">
        <v>0</v>
      </c>
    </row>
    <row r="2" spans="2:7" ht="21" x14ac:dyDescent="0.4">
      <c r="B2" s="4" t="s">
        <v>231</v>
      </c>
      <c r="C2" s="4"/>
      <c r="D2" s="4"/>
      <c r="E2" s="4"/>
      <c r="F2" s="4"/>
      <c r="G2" s="4"/>
    </row>
    <row r="3" spans="2:7" ht="21" x14ac:dyDescent="0.4">
      <c r="B3" s="5" t="s">
        <v>2</v>
      </c>
      <c r="C3" s="5"/>
      <c r="D3" s="5"/>
      <c r="E3" s="5"/>
      <c r="F3" s="5"/>
      <c r="G3" s="5"/>
    </row>
    <row r="4" spans="2:7" x14ac:dyDescent="0.4">
      <c r="B4" s="6"/>
      <c r="C4" s="6"/>
      <c r="D4" s="6"/>
      <c r="E4" s="6"/>
      <c r="F4" s="2"/>
      <c r="G4" s="6" t="s">
        <v>3</v>
      </c>
    </row>
    <row r="5" spans="2:7" x14ac:dyDescent="0.4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</row>
    <row r="6" spans="2:7" x14ac:dyDescent="0.4">
      <c r="B6" s="9" t="s">
        <v>8</v>
      </c>
      <c r="C6" s="9" t="s">
        <v>9</v>
      </c>
      <c r="D6" s="10" t="s">
        <v>10</v>
      </c>
      <c r="E6" s="11">
        <f>+E7+E11+E18+E25+E28+E32+E45</f>
        <v>346175706</v>
      </c>
      <c r="F6" s="11">
        <f>+F7+F11+F18+F25+F28+F32+F45</f>
        <v>362768589</v>
      </c>
      <c r="G6" s="11">
        <f>E6-F6</f>
        <v>-16592883</v>
      </c>
    </row>
    <row r="7" spans="2:7" x14ac:dyDescent="0.4">
      <c r="B7" s="12"/>
      <c r="C7" s="12"/>
      <c r="D7" s="13" t="s">
        <v>11</v>
      </c>
      <c r="E7" s="14">
        <f>+E8+E9+E10</f>
        <v>132457000</v>
      </c>
      <c r="F7" s="14">
        <f>+F8+F9+F10</f>
        <v>133160418</v>
      </c>
      <c r="G7" s="14">
        <f t="shared" ref="G7:G70" si="0">E7-F7</f>
        <v>-703418</v>
      </c>
    </row>
    <row r="8" spans="2:7" x14ac:dyDescent="0.4">
      <c r="B8" s="12"/>
      <c r="C8" s="12"/>
      <c r="D8" s="13" t="s">
        <v>12</v>
      </c>
      <c r="E8" s="14">
        <v>119070590</v>
      </c>
      <c r="F8" s="14">
        <v>119843882</v>
      </c>
      <c r="G8" s="14">
        <f t="shared" si="0"/>
        <v>-773292</v>
      </c>
    </row>
    <row r="9" spans="2:7" x14ac:dyDescent="0.4">
      <c r="B9" s="12"/>
      <c r="C9" s="12"/>
      <c r="D9" s="13" t="s">
        <v>13</v>
      </c>
      <c r="E9" s="14">
        <v>195250</v>
      </c>
      <c r="F9" s="14">
        <v>441399</v>
      </c>
      <c r="G9" s="14">
        <f t="shared" si="0"/>
        <v>-246149</v>
      </c>
    </row>
    <row r="10" spans="2:7" x14ac:dyDescent="0.4">
      <c r="B10" s="12"/>
      <c r="C10" s="12"/>
      <c r="D10" s="13" t="s">
        <v>14</v>
      </c>
      <c r="E10" s="14">
        <v>13191160</v>
      </c>
      <c r="F10" s="14">
        <v>12875137</v>
      </c>
      <c r="G10" s="14">
        <f t="shared" si="0"/>
        <v>316023</v>
      </c>
    </row>
    <row r="11" spans="2:7" x14ac:dyDescent="0.4">
      <c r="B11" s="12"/>
      <c r="C11" s="12"/>
      <c r="D11" s="13" t="s">
        <v>15</v>
      </c>
      <c r="E11" s="14">
        <f>+E12+E13+E14+E15+E16+E17</f>
        <v>71418898</v>
      </c>
      <c r="F11" s="14">
        <f>+F12+F13+F14+F15+F16+F17</f>
        <v>75591664</v>
      </c>
      <c r="G11" s="14">
        <f t="shared" si="0"/>
        <v>-4172766</v>
      </c>
    </row>
    <row r="12" spans="2:7" x14ac:dyDescent="0.4">
      <c r="B12" s="12"/>
      <c r="C12" s="12"/>
      <c r="D12" s="13" t="s">
        <v>12</v>
      </c>
      <c r="E12" s="14">
        <v>63553630</v>
      </c>
      <c r="F12" s="14">
        <v>67008286</v>
      </c>
      <c r="G12" s="14">
        <f t="shared" si="0"/>
        <v>-3454656</v>
      </c>
    </row>
    <row r="13" spans="2:7" x14ac:dyDescent="0.4">
      <c r="B13" s="12"/>
      <c r="C13" s="12"/>
      <c r="D13" s="13" t="s">
        <v>16</v>
      </c>
      <c r="E13" s="14">
        <v>364005</v>
      </c>
      <c r="F13" s="14">
        <v>950078</v>
      </c>
      <c r="G13" s="14">
        <f t="shared" si="0"/>
        <v>-586073</v>
      </c>
    </row>
    <row r="14" spans="2:7" x14ac:dyDescent="0.4">
      <c r="B14" s="12"/>
      <c r="C14" s="12"/>
      <c r="D14" s="13" t="s">
        <v>17</v>
      </c>
      <c r="E14" s="14">
        <v>332033</v>
      </c>
      <c r="F14" s="14">
        <v>107458</v>
      </c>
      <c r="G14" s="14">
        <f t="shared" si="0"/>
        <v>224575</v>
      </c>
    </row>
    <row r="15" spans="2:7" x14ac:dyDescent="0.4">
      <c r="B15" s="12"/>
      <c r="C15" s="12"/>
      <c r="D15" s="13" t="s">
        <v>18</v>
      </c>
      <c r="E15" s="14">
        <v>7128785</v>
      </c>
      <c r="F15" s="14">
        <v>7409540</v>
      </c>
      <c r="G15" s="14">
        <f t="shared" si="0"/>
        <v>-280755</v>
      </c>
    </row>
    <row r="16" spans="2:7" x14ac:dyDescent="0.4">
      <c r="B16" s="12"/>
      <c r="C16" s="12"/>
      <c r="D16" s="13" t="s">
        <v>19</v>
      </c>
      <c r="E16" s="14"/>
      <c r="F16" s="14"/>
      <c r="G16" s="14">
        <f t="shared" si="0"/>
        <v>0</v>
      </c>
    </row>
    <row r="17" spans="2:7" x14ac:dyDescent="0.4">
      <c r="B17" s="12"/>
      <c r="C17" s="12"/>
      <c r="D17" s="13" t="s">
        <v>20</v>
      </c>
      <c r="E17" s="14">
        <v>40445</v>
      </c>
      <c r="F17" s="14">
        <v>116302</v>
      </c>
      <c r="G17" s="14">
        <f t="shared" si="0"/>
        <v>-75857</v>
      </c>
    </row>
    <row r="18" spans="2:7" x14ac:dyDescent="0.4">
      <c r="B18" s="12"/>
      <c r="C18" s="12"/>
      <c r="D18" s="13" t="s">
        <v>21</v>
      </c>
      <c r="E18" s="14">
        <f>+E19+E20+E21+E22+E23+E24</f>
        <v>60595951</v>
      </c>
      <c r="F18" s="14">
        <f>+F19+F20+F21+F22+F23+F24</f>
        <v>60948960</v>
      </c>
      <c r="G18" s="14">
        <f t="shared" si="0"/>
        <v>-353009</v>
      </c>
    </row>
    <row r="19" spans="2:7" x14ac:dyDescent="0.4">
      <c r="B19" s="12"/>
      <c r="C19" s="12"/>
      <c r="D19" s="13" t="s">
        <v>12</v>
      </c>
      <c r="E19" s="14">
        <v>54537903</v>
      </c>
      <c r="F19" s="14">
        <v>54792886</v>
      </c>
      <c r="G19" s="14">
        <f t="shared" si="0"/>
        <v>-254983</v>
      </c>
    </row>
    <row r="20" spans="2:7" x14ac:dyDescent="0.4">
      <c r="B20" s="12"/>
      <c r="C20" s="12"/>
      <c r="D20" s="13" t="s">
        <v>16</v>
      </c>
      <c r="E20" s="14"/>
      <c r="F20" s="14"/>
      <c r="G20" s="14">
        <f t="shared" si="0"/>
        <v>0</v>
      </c>
    </row>
    <row r="21" spans="2:7" x14ac:dyDescent="0.4">
      <c r="B21" s="12"/>
      <c r="C21" s="12"/>
      <c r="D21" s="13" t="s">
        <v>17</v>
      </c>
      <c r="E21" s="14"/>
      <c r="F21" s="14"/>
      <c r="G21" s="14">
        <f t="shared" si="0"/>
        <v>0</v>
      </c>
    </row>
    <row r="22" spans="2:7" x14ac:dyDescent="0.4">
      <c r="B22" s="12"/>
      <c r="C22" s="12"/>
      <c r="D22" s="13" t="s">
        <v>18</v>
      </c>
      <c r="E22" s="14">
        <v>6058048</v>
      </c>
      <c r="F22" s="14">
        <v>6156074</v>
      </c>
      <c r="G22" s="14">
        <f t="shared" si="0"/>
        <v>-98026</v>
      </c>
    </row>
    <row r="23" spans="2:7" x14ac:dyDescent="0.4">
      <c r="B23" s="12"/>
      <c r="C23" s="12"/>
      <c r="D23" s="13" t="s">
        <v>19</v>
      </c>
      <c r="E23" s="14"/>
      <c r="F23" s="14"/>
      <c r="G23" s="14">
        <f t="shared" si="0"/>
        <v>0</v>
      </c>
    </row>
    <row r="24" spans="2:7" x14ac:dyDescent="0.4">
      <c r="B24" s="12"/>
      <c r="C24" s="12"/>
      <c r="D24" s="13" t="s">
        <v>20</v>
      </c>
      <c r="E24" s="14"/>
      <c r="F24" s="14"/>
      <c r="G24" s="14">
        <f t="shared" si="0"/>
        <v>0</v>
      </c>
    </row>
    <row r="25" spans="2:7" x14ac:dyDescent="0.4">
      <c r="B25" s="12"/>
      <c r="C25" s="12"/>
      <c r="D25" s="13" t="s">
        <v>22</v>
      </c>
      <c r="E25" s="14">
        <f>+E26+E27</f>
        <v>0</v>
      </c>
      <c r="F25" s="14">
        <f>+F26+F27</f>
        <v>0</v>
      </c>
      <c r="G25" s="14">
        <f t="shared" si="0"/>
        <v>0</v>
      </c>
    </row>
    <row r="26" spans="2:7" x14ac:dyDescent="0.4">
      <c r="B26" s="12"/>
      <c r="C26" s="12"/>
      <c r="D26" s="13" t="s">
        <v>23</v>
      </c>
      <c r="E26" s="14"/>
      <c r="F26" s="14"/>
      <c r="G26" s="14">
        <f t="shared" si="0"/>
        <v>0</v>
      </c>
    </row>
    <row r="27" spans="2:7" x14ac:dyDescent="0.4">
      <c r="B27" s="12"/>
      <c r="C27" s="12"/>
      <c r="D27" s="13" t="s">
        <v>24</v>
      </c>
      <c r="E27" s="14"/>
      <c r="F27" s="14"/>
      <c r="G27" s="14">
        <f t="shared" si="0"/>
        <v>0</v>
      </c>
    </row>
    <row r="28" spans="2:7" x14ac:dyDescent="0.4">
      <c r="B28" s="12"/>
      <c r="C28" s="12"/>
      <c r="D28" s="13" t="s">
        <v>25</v>
      </c>
      <c r="E28" s="14">
        <f>+E29+E30+E31</f>
        <v>11089502</v>
      </c>
      <c r="F28" s="14">
        <f>+F29+F30+F31</f>
        <v>12304904</v>
      </c>
      <c r="G28" s="14">
        <f t="shared" si="0"/>
        <v>-1215402</v>
      </c>
    </row>
    <row r="29" spans="2:7" x14ac:dyDescent="0.4">
      <c r="B29" s="12"/>
      <c r="C29" s="12"/>
      <c r="D29" s="13" t="s">
        <v>26</v>
      </c>
      <c r="E29" s="14">
        <v>9865957</v>
      </c>
      <c r="F29" s="14">
        <v>10879824</v>
      </c>
      <c r="G29" s="14">
        <f t="shared" si="0"/>
        <v>-1013867</v>
      </c>
    </row>
    <row r="30" spans="2:7" x14ac:dyDescent="0.4">
      <c r="B30" s="12"/>
      <c r="C30" s="12"/>
      <c r="D30" s="13" t="s">
        <v>27</v>
      </c>
      <c r="E30" s="14"/>
      <c r="F30" s="14"/>
      <c r="G30" s="14">
        <f t="shared" si="0"/>
        <v>0</v>
      </c>
    </row>
    <row r="31" spans="2:7" x14ac:dyDescent="0.4">
      <c r="B31" s="12"/>
      <c r="C31" s="12"/>
      <c r="D31" s="13" t="s">
        <v>28</v>
      </c>
      <c r="E31" s="14">
        <v>1223545</v>
      </c>
      <c r="F31" s="14">
        <v>1425080</v>
      </c>
      <c r="G31" s="14">
        <f t="shared" si="0"/>
        <v>-201535</v>
      </c>
    </row>
    <row r="32" spans="2:7" x14ac:dyDescent="0.4">
      <c r="B32" s="12"/>
      <c r="C32" s="12"/>
      <c r="D32" s="13" t="s">
        <v>29</v>
      </c>
      <c r="E32" s="14">
        <f>+E33+E34+E35+E36+E37+E38+E39+E40+E41+E42+E43+E44</f>
        <v>66757097</v>
      </c>
      <c r="F32" s="14">
        <f>+F33+F34+F35+F36+F37+F38+F39+F40+F41+F42+F43+F44</f>
        <v>67654812</v>
      </c>
      <c r="G32" s="14">
        <f t="shared" si="0"/>
        <v>-897715</v>
      </c>
    </row>
    <row r="33" spans="2:7" x14ac:dyDescent="0.4">
      <c r="B33" s="12"/>
      <c r="C33" s="12"/>
      <c r="D33" s="13" t="s">
        <v>30</v>
      </c>
      <c r="E33" s="14"/>
      <c r="F33" s="14"/>
      <c r="G33" s="14">
        <f t="shared" si="0"/>
        <v>0</v>
      </c>
    </row>
    <row r="34" spans="2:7" x14ac:dyDescent="0.4">
      <c r="B34" s="12"/>
      <c r="C34" s="12"/>
      <c r="D34" s="13" t="s">
        <v>31</v>
      </c>
      <c r="E34" s="14">
        <v>952930</v>
      </c>
      <c r="F34" s="14">
        <v>864060</v>
      </c>
      <c r="G34" s="14">
        <f t="shared" si="0"/>
        <v>88870</v>
      </c>
    </row>
    <row r="35" spans="2:7" x14ac:dyDescent="0.4">
      <c r="B35" s="12"/>
      <c r="C35" s="12"/>
      <c r="D35" s="13" t="s">
        <v>32</v>
      </c>
      <c r="E35" s="14"/>
      <c r="F35" s="14"/>
      <c r="G35" s="14">
        <f t="shared" si="0"/>
        <v>0</v>
      </c>
    </row>
    <row r="36" spans="2:7" x14ac:dyDescent="0.4">
      <c r="B36" s="12"/>
      <c r="C36" s="12"/>
      <c r="D36" s="13" t="s">
        <v>33</v>
      </c>
      <c r="E36" s="14">
        <v>64200</v>
      </c>
      <c r="F36" s="14">
        <v>172500</v>
      </c>
      <c r="G36" s="14">
        <f t="shared" si="0"/>
        <v>-108300</v>
      </c>
    </row>
    <row r="37" spans="2:7" x14ac:dyDescent="0.4">
      <c r="B37" s="12"/>
      <c r="C37" s="12"/>
      <c r="D37" s="13" t="s">
        <v>34</v>
      </c>
      <c r="E37" s="14">
        <v>27566385</v>
      </c>
      <c r="F37" s="14">
        <v>27608990</v>
      </c>
      <c r="G37" s="14">
        <f t="shared" si="0"/>
        <v>-42605</v>
      </c>
    </row>
    <row r="38" spans="2:7" x14ac:dyDescent="0.4">
      <c r="B38" s="12"/>
      <c r="C38" s="12"/>
      <c r="D38" s="13" t="s">
        <v>35</v>
      </c>
      <c r="E38" s="14">
        <v>7261415</v>
      </c>
      <c r="F38" s="14">
        <v>7863950</v>
      </c>
      <c r="G38" s="14">
        <f t="shared" si="0"/>
        <v>-602535</v>
      </c>
    </row>
    <row r="39" spans="2:7" x14ac:dyDescent="0.4">
      <c r="B39" s="12"/>
      <c r="C39" s="12"/>
      <c r="D39" s="13" t="s">
        <v>36</v>
      </c>
      <c r="E39" s="14"/>
      <c r="F39" s="14"/>
      <c r="G39" s="14">
        <f t="shared" si="0"/>
        <v>0</v>
      </c>
    </row>
    <row r="40" spans="2:7" x14ac:dyDescent="0.4">
      <c r="B40" s="12"/>
      <c r="C40" s="12"/>
      <c r="D40" s="13" t="s">
        <v>37</v>
      </c>
      <c r="E40" s="14">
        <v>25132670</v>
      </c>
      <c r="F40" s="14">
        <v>25057650</v>
      </c>
      <c r="G40" s="14">
        <f t="shared" si="0"/>
        <v>75020</v>
      </c>
    </row>
    <row r="41" spans="2:7" x14ac:dyDescent="0.4">
      <c r="B41" s="12"/>
      <c r="C41" s="12"/>
      <c r="D41" s="13" t="s">
        <v>38</v>
      </c>
      <c r="E41" s="14">
        <v>5344797</v>
      </c>
      <c r="F41" s="14">
        <v>5608562</v>
      </c>
      <c r="G41" s="14">
        <f t="shared" si="0"/>
        <v>-263765</v>
      </c>
    </row>
    <row r="42" spans="2:7" x14ac:dyDescent="0.4">
      <c r="B42" s="12"/>
      <c r="C42" s="12"/>
      <c r="D42" s="13" t="s">
        <v>39</v>
      </c>
      <c r="E42" s="14"/>
      <c r="F42" s="14"/>
      <c r="G42" s="14">
        <f t="shared" si="0"/>
        <v>0</v>
      </c>
    </row>
    <row r="43" spans="2:7" x14ac:dyDescent="0.4">
      <c r="B43" s="12"/>
      <c r="C43" s="12"/>
      <c r="D43" s="13" t="s">
        <v>40</v>
      </c>
      <c r="E43" s="14"/>
      <c r="F43" s="14"/>
      <c r="G43" s="14">
        <f t="shared" si="0"/>
        <v>0</v>
      </c>
    </row>
    <row r="44" spans="2:7" x14ac:dyDescent="0.4">
      <c r="B44" s="12"/>
      <c r="C44" s="12"/>
      <c r="D44" s="13" t="s">
        <v>41</v>
      </c>
      <c r="E44" s="14">
        <v>434700</v>
      </c>
      <c r="F44" s="14">
        <v>479100</v>
      </c>
      <c r="G44" s="14">
        <f t="shared" si="0"/>
        <v>-44400</v>
      </c>
    </row>
    <row r="45" spans="2:7" x14ac:dyDescent="0.4">
      <c r="B45" s="12"/>
      <c r="C45" s="12"/>
      <c r="D45" s="13" t="s">
        <v>42</v>
      </c>
      <c r="E45" s="14">
        <f>+E46+E47+E48+E49+E50+E51+E52+E53+E54</f>
        <v>3857258</v>
      </c>
      <c r="F45" s="14">
        <f>+F46+F47+F48+F49+F50+F51+F52+F53+F54</f>
        <v>13107831</v>
      </c>
      <c r="G45" s="14">
        <f t="shared" si="0"/>
        <v>-9250573</v>
      </c>
    </row>
    <row r="46" spans="2:7" x14ac:dyDescent="0.4">
      <c r="B46" s="12"/>
      <c r="C46" s="12"/>
      <c r="D46" s="13" t="s">
        <v>43</v>
      </c>
      <c r="E46" s="14"/>
      <c r="F46" s="14"/>
      <c r="G46" s="14">
        <f t="shared" si="0"/>
        <v>0</v>
      </c>
    </row>
    <row r="47" spans="2:7" x14ac:dyDescent="0.4">
      <c r="B47" s="12"/>
      <c r="C47" s="12"/>
      <c r="D47" s="13" t="s">
        <v>44</v>
      </c>
      <c r="E47" s="14">
        <v>3566083</v>
      </c>
      <c r="F47" s="14">
        <v>12829278</v>
      </c>
      <c r="G47" s="14">
        <f t="shared" si="0"/>
        <v>-9263195</v>
      </c>
    </row>
    <row r="48" spans="2:7" x14ac:dyDescent="0.4">
      <c r="B48" s="12"/>
      <c r="C48" s="12"/>
      <c r="D48" s="13" t="s">
        <v>45</v>
      </c>
      <c r="E48" s="14"/>
      <c r="F48" s="14"/>
      <c r="G48" s="14">
        <f t="shared" si="0"/>
        <v>0</v>
      </c>
    </row>
    <row r="49" spans="2:7" x14ac:dyDescent="0.4">
      <c r="B49" s="12"/>
      <c r="C49" s="12"/>
      <c r="D49" s="13" t="s">
        <v>46</v>
      </c>
      <c r="E49" s="14"/>
      <c r="F49" s="14"/>
      <c r="G49" s="14">
        <f t="shared" si="0"/>
        <v>0</v>
      </c>
    </row>
    <row r="50" spans="2:7" x14ac:dyDescent="0.4">
      <c r="B50" s="12"/>
      <c r="C50" s="12"/>
      <c r="D50" s="13" t="s">
        <v>47</v>
      </c>
      <c r="E50" s="14"/>
      <c r="F50" s="14"/>
      <c r="G50" s="14">
        <f t="shared" si="0"/>
        <v>0</v>
      </c>
    </row>
    <row r="51" spans="2:7" x14ac:dyDescent="0.4">
      <c r="B51" s="12"/>
      <c r="C51" s="12"/>
      <c r="D51" s="13" t="s">
        <v>48</v>
      </c>
      <c r="E51" s="14"/>
      <c r="F51" s="14"/>
      <c r="G51" s="14">
        <f t="shared" si="0"/>
        <v>0</v>
      </c>
    </row>
    <row r="52" spans="2:7" x14ac:dyDescent="0.4">
      <c r="B52" s="12"/>
      <c r="C52" s="12"/>
      <c r="D52" s="13" t="s">
        <v>49</v>
      </c>
      <c r="E52" s="14">
        <v>255175</v>
      </c>
      <c r="F52" s="14">
        <v>198553</v>
      </c>
      <c r="G52" s="14">
        <f t="shared" si="0"/>
        <v>56622</v>
      </c>
    </row>
    <row r="53" spans="2:7" x14ac:dyDescent="0.4">
      <c r="B53" s="12"/>
      <c r="C53" s="12"/>
      <c r="D53" s="13" t="s">
        <v>50</v>
      </c>
      <c r="E53" s="14">
        <v>36000</v>
      </c>
      <c r="F53" s="14">
        <v>80000</v>
      </c>
      <c r="G53" s="14">
        <f t="shared" si="0"/>
        <v>-44000</v>
      </c>
    </row>
    <row r="54" spans="2:7" x14ac:dyDescent="0.4">
      <c r="B54" s="12"/>
      <c r="C54" s="12"/>
      <c r="D54" s="13" t="s">
        <v>51</v>
      </c>
      <c r="E54" s="14"/>
      <c r="F54" s="14"/>
      <c r="G54" s="14">
        <f t="shared" si="0"/>
        <v>0</v>
      </c>
    </row>
    <row r="55" spans="2:7" x14ac:dyDescent="0.4">
      <c r="B55" s="12"/>
      <c r="C55" s="12"/>
      <c r="D55" s="13" t="s">
        <v>52</v>
      </c>
      <c r="E55" s="14">
        <f>+E56</f>
        <v>0</v>
      </c>
      <c r="F55" s="14">
        <f>+F56</f>
        <v>0</v>
      </c>
      <c r="G55" s="14">
        <f t="shared" si="0"/>
        <v>0</v>
      </c>
    </row>
    <row r="56" spans="2:7" x14ac:dyDescent="0.4">
      <c r="B56" s="12"/>
      <c r="C56" s="12"/>
      <c r="D56" s="13" t="s">
        <v>53</v>
      </c>
      <c r="E56" s="14">
        <f>+E57+E58+E59+E60+E61+E62</f>
        <v>0</v>
      </c>
      <c r="F56" s="14">
        <f>+F57+F58+F59+F60+F61+F62</f>
        <v>0</v>
      </c>
      <c r="G56" s="14">
        <f t="shared" si="0"/>
        <v>0</v>
      </c>
    </row>
    <row r="57" spans="2:7" x14ac:dyDescent="0.4">
      <c r="B57" s="12"/>
      <c r="C57" s="12"/>
      <c r="D57" s="13" t="s">
        <v>54</v>
      </c>
      <c r="E57" s="14"/>
      <c r="F57" s="14"/>
      <c r="G57" s="14">
        <f t="shared" si="0"/>
        <v>0</v>
      </c>
    </row>
    <row r="58" spans="2:7" x14ac:dyDescent="0.4">
      <c r="B58" s="12"/>
      <c r="C58" s="12"/>
      <c r="D58" s="13" t="s">
        <v>41</v>
      </c>
      <c r="E58" s="14"/>
      <c r="F58" s="14"/>
      <c r="G58" s="14">
        <f t="shared" si="0"/>
        <v>0</v>
      </c>
    </row>
    <row r="59" spans="2:7" x14ac:dyDescent="0.4">
      <c r="B59" s="12"/>
      <c r="C59" s="12"/>
      <c r="D59" s="13" t="s">
        <v>43</v>
      </c>
      <c r="E59" s="14"/>
      <c r="F59" s="14"/>
      <c r="G59" s="14">
        <f t="shared" si="0"/>
        <v>0</v>
      </c>
    </row>
    <row r="60" spans="2:7" x14ac:dyDescent="0.4">
      <c r="B60" s="12"/>
      <c r="C60" s="12"/>
      <c r="D60" s="13" t="s">
        <v>44</v>
      </c>
      <c r="E60" s="14"/>
      <c r="F60" s="14"/>
      <c r="G60" s="14">
        <f t="shared" si="0"/>
        <v>0</v>
      </c>
    </row>
    <row r="61" spans="2:7" x14ac:dyDescent="0.4">
      <c r="B61" s="12"/>
      <c r="C61" s="12"/>
      <c r="D61" s="13" t="s">
        <v>45</v>
      </c>
      <c r="E61" s="14"/>
      <c r="F61" s="14"/>
      <c r="G61" s="14">
        <f t="shared" si="0"/>
        <v>0</v>
      </c>
    </row>
    <row r="62" spans="2:7" x14ac:dyDescent="0.4">
      <c r="B62" s="12"/>
      <c r="C62" s="12"/>
      <c r="D62" s="13" t="s">
        <v>51</v>
      </c>
      <c r="E62" s="14"/>
      <c r="F62" s="14"/>
      <c r="G62" s="14">
        <f t="shared" si="0"/>
        <v>0</v>
      </c>
    </row>
    <row r="63" spans="2:7" x14ac:dyDescent="0.4">
      <c r="B63" s="12"/>
      <c r="C63" s="12"/>
      <c r="D63" s="13" t="s">
        <v>55</v>
      </c>
      <c r="E63" s="14">
        <f>+E64+E65</f>
        <v>0</v>
      </c>
      <c r="F63" s="14">
        <f>+F64+F65</f>
        <v>0</v>
      </c>
      <c r="G63" s="14">
        <f t="shared" si="0"/>
        <v>0</v>
      </c>
    </row>
    <row r="64" spans="2:7" x14ac:dyDescent="0.4">
      <c r="B64" s="12"/>
      <c r="C64" s="12"/>
      <c r="D64" s="13" t="s">
        <v>56</v>
      </c>
      <c r="E64" s="14"/>
      <c r="F64" s="14"/>
      <c r="G64" s="14">
        <f t="shared" si="0"/>
        <v>0</v>
      </c>
    </row>
    <row r="65" spans="2:7" x14ac:dyDescent="0.4">
      <c r="B65" s="12"/>
      <c r="C65" s="12"/>
      <c r="D65" s="13" t="s">
        <v>57</v>
      </c>
      <c r="E65" s="14"/>
      <c r="F65" s="14"/>
      <c r="G65" s="14">
        <f t="shared" si="0"/>
        <v>0</v>
      </c>
    </row>
    <row r="66" spans="2:7" x14ac:dyDescent="0.4">
      <c r="B66" s="12"/>
      <c r="C66" s="12"/>
      <c r="D66" s="13" t="s">
        <v>58</v>
      </c>
      <c r="E66" s="14">
        <v>60000</v>
      </c>
      <c r="F66" s="14">
        <v>70000</v>
      </c>
      <c r="G66" s="14">
        <f t="shared" si="0"/>
        <v>-10000</v>
      </c>
    </row>
    <row r="67" spans="2:7" x14ac:dyDescent="0.4">
      <c r="B67" s="12"/>
      <c r="C67" s="12"/>
      <c r="D67" s="13" t="s">
        <v>59</v>
      </c>
      <c r="E67" s="14"/>
      <c r="F67" s="14"/>
      <c r="G67" s="14">
        <f t="shared" si="0"/>
        <v>0</v>
      </c>
    </row>
    <row r="68" spans="2:7" x14ac:dyDescent="0.4">
      <c r="B68" s="12"/>
      <c r="C68" s="15"/>
      <c r="D68" s="16" t="s">
        <v>60</v>
      </c>
      <c r="E68" s="17">
        <f>+E6+E55+E63+E66+E67</f>
        <v>346235706</v>
      </c>
      <c r="F68" s="17">
        <f>+F6+F55+F63+F66+F67</f>
        <v>362838589</v>
      </c>
      <c r="G68" s="17">
        <f t="shared" si="0"/>
        <v>-16602883</v>
      </c>
    </row>
    <row r="69" spans="2:7" x14ac:dyDescent="0.4">
      <c r="B69" s="12"/>
      <c r="C69" s="9" t="s">
        <v>61</v>
      </c>
      <c r="D69" s="13" t="s">
        <v>62</v>
      </c>
      <c r="E69" s="14">
        <f>+E70+E71+E89+E90+E91+E92+E93+E94+E95+E96+E97</f>
        <v>234553347</v>
      </c>
      <c r="F69" s="14">
        <f>+F70+F71+F89+F90+F91+F92+F93+F94+F95+F96+F97</f>
        <v>243613950</v>
      </c>
      <c r="G69" s="14">
        <f t="shared" si="0"/>
        <v>-9060603</v>
      </c>
    </row>
    <row r="70" spans="2:7" x14ac:dyDescent="0.4">
      <c r="B70" s="12"/>
      <c r="C70" s="12"/>
      <c r="D70" s="13" t="s">
        <v>63</v>
      </c>
      <c r="E70" s="14"/>
      <c r="F70" s="14"/>
      <c r="G70" s="14">
        <f t="shared" si="0"/>
        <v>0</v>
      </c>
    </row>
    <row r="71" spans="2:7" x14ac:dyDescent="0.4">
      <c r="B71" s="12"/>
      <c r="C71" s="12"/>
      <c r="D71" s="13" t="s">
        <v>64</v>
      </c>
      <c r="E71" s="14">
        <f>+E72+E73+E74+E75+E76+E77+E78+E79+E80+E81+E82+E83+E84+E85+E86+E87+E88</f>
        <v>127343412</v>
      </c>
      <c r="F71" s="14">
        <f>+F72+F73+F74+F75+F76+F77+F78+F79+F80+F81+F82+F83+F84+F85+F86+F87+F88</f>
        <v>131432531</v>
      </c>
      <c r="G71" s="14">
        <f t="shared" ref="G71:G134" si="1">E71-F71</f>
        <v>-4089119</v>
      </c>
    </row>
    <row r="72" spans="2:7" x14ac:dyDescent="0.4">
      <c r="B72" s="12"/>
      <c r="C72" s="12"/>
      <c r="D72" s="13" t="s">
        <v>65</v>
      </c>
      <c r="E72" s="14">
        <v>96762663</v>
      </c>
      <c r="F72" s="14">
        <v>100547539</v>
      </c>
      <c r="G72" s="14">
        <f t="shared" si="1"/>
        <v>-3784876</v>
      </c>
    </row>
    <row r="73" spans="2:7" x14ac:dyDescent="0.4">
      <c r="B73" s="12"/>
      <c r="C73" s="12"/>
      <c r="D73" s="13" t="s">
        <v>66</v>
      </c>
      <c r="E73" s="14">
        <v>2124000</v>
      </c>
      <c r="F73" s="14">
        <v>2088000</v>
      </c>
      <c r="G73" s="14">
        <f t="shared" si="1"/>
        <v>36000</v>
      </c>
    </row>
    <row r="74" spans="2:7" x14ac:dyDescent="0.4">
      <c r="B74" s="12"/>
      <c r="C74" s="12"/>
      <c r="D74" s="13" t="s">
        <v>67</v>
      </c>
      <c r="E74" s="14">
        <v>2993480</v>
      </c>
      <c r="F74" s="14">
        <v>2645520</v>
      </c>
      <c r="G74" s="14">
        <f t="shared" si="1"/>
        <v>347960</v>
      </c>
    </row>
    <row r="75" spans="2:7" x14ac:dyDescent="0.4">
      <c r="B75" s="12"/>
      <c r="C75" s="12"/>
      <c r="D75" s="13" t="s">
        <v>68</v>
      </c>
      <c r="E75" s="14">
        <v>2256810</v>
      </c>
      <c r="F75" s="14">
        <v>2398503</v>
      </c>
      <c r="G75" s="14">
        <f t="shared" si="1"/>
        <v>-141693</v>
      </c>
    </row>
    <row r="76" spans="2:7" x14ac:dyDescent="0.4">
      <c r="B76" s="12"/>
      <c r="C76" s="12"/>
      <c r="D76" s="13" t="s">
        <v>69</v>
      </c>
      <c r="E76" s="14">
        <v>173144</v>
      </c>
      <c r="F76" s="14">
        <v>169000</v>
      </c>
      <c r="G76" s="14">
        <f t="shared" si="1"/>
        <v>4144</v>
      </c>
    </row>
    <row r="77" spans="2:7" x14ac:dyDescent="0.4">
      <c r="B77" s="12"/>
      <c r="C77" s="12"/>
      <c r="D77" s="13" t="s">
        <v>70</v>
      </c>
      <c r="E77" s="14">
        <v>1277760</v>
      </c>
      <c r="F77" s="14">
        <v>1340821</v>
      </c>
      <c r="G77" s="14">
        <f t="shared" si="1"/>
        <v>-63061</v>
      </c>
    </row>
    <row r="78" spans="2:7" x14ac:dyDescent="0.4">
      <c r="B78" s="12"/>
      <c r="C78" s="12"/>
      <c r="D78" s="13" t="s">
        <v>71</v>
      </c>
      <c r="E78" s="14">
        <v>85500</v>
      </c>
      <c r="F78" s="14">
        <v>4500</v>
      </c>
      <c r="G78" s="14">
        <f t="shared" si="1"/>
        <v>81000</v>
      </c>
    </row>
    <row r="79" spans="2:7" x14ac:dyDescent="0.4">
      <c r="B79" s="12"/>
      <c r="C79" s="12"/>
      <c r="D79" s="13" t="s">
        <v>72</v>
      </c>
      <c r="E79" s="14">
        <v>9058200</v>
      </c>
      <c r="F79" s="14">
        <v>9087500</v>
      </c>
      <c r="G79" s="14">
        <f t="shared" si="1"/>
        <v>-29300</v>
      </c>
    </row>
    <row r="80" spans="2:7" x14ac:dyDescent="0.4">
      <c r="B80" s="12"/>
      <c r="C80" s="12"/>
      <c r="D80" s="13" t="s">
        <v>73</v>
      </c>
      <c r="E80" s="14">
        <v>3517458</v>
      </c>
      <c r="F80" s="14">
        <v>3780724</v>
      </c>
      <c r="G80" s="14">
        <f t="shared" si="1"/>
        <v>-263266</v>
      </c>
    </row>
    <row r="81" spans="2:7" x14ac:dyDescent="0.4">
      <c r="B81" s="12"/>
      <c r="C81" s="12"/>
      <c r="D81" s="13" t="s">
        <v>74</v>
      </c>
      <c r="E81" s="14">
        <v>728000</v>
      </c>
      <c r="F81" s="14">
        <v>733000</v>
      </c>
      <c r="G81" s="14">
        <f t="shared" si="1"/>
        <v>-5000</v>
      </c>
    </row>
    <row r="82" spans="2:7" x14ac:dyDescent="0.4">
      <c r="B82" s="12"/>
      <c r="C82" s="12"/>
      <c r="D82" s="13" t="s">
        <v>75</v>
      </c>
      <c r="E82" s="14">
        <v>100000</v>
      </c>
      <c r="F82" s="14">
        <v>107600</v>
      </c>
      <c r="G82" s="14">
        <f t="shared" si="1"/>
        <v>-7600</v>
      </c>
    </row>
    <row r="83" spans="2:7" x14ac:dyDescent="0.4">
      <c r="B83" s="12"/>
      <c r="C83" s="12"/>
      <c r="D83" s="13" t="s">
        <v>76</v>
      </c>
      <c r="E83" s="14"/>
      <c r="F83" s="14"/>
      <c r="G83" s="14">
        <f t="shared" si="1"/>
        <v>0</v>
      </c>
    </row>
    <row r="84" spans="2:7" x14ac:dyDescent="0.4">
      <c r="B84" s="12"/>
      <c r="C84" s="12"/>
      <c r="D84" s="13" t="s">
        <v>77</v>
      </c>
      <c r="E84" s="14">
        <v>3082920</v>
      </c>
      <c r="F84" s="14">
        <v>3145835</v>
      </c>
      <c r="G84" s="14">
        <f t="shared" si="1"/>
        <v>-62915</v>
      </c>
    </row>
    <row r="85" spans="2:7" x14ac:dyDescent="0.4">
      <c r="B85" s="12"/>
      <c r="C85" s="12"/>
      <c r="D85" s="13" t="s">
        <v>78</v>
      </c>
      <c r="E85" s="14">
        <v>257720</v>
      </c>
      <c r="F85" s="14">
        <v>272050</v>
      </c>
      <c r="G85" s="14">
        <f t="shared" si="1"/>
        <v>-14330</v>
      </c>
    </row>
    <row r="86" spans="2:7" x14ac:dyDescent="0.4">
      <c r="B86" s="12"/>
      <c r="C86" s="12"/>
      <c r="D86" s="13" t="s">
        <v>79</v>
      </c>
      <c r="E86" s="14">
        <v>2133951</v>
      </c>
      <c r="F86" s="14">
        <v>2151083</v>
      </c>
      <c r="G86" s="14">
        <f t="shared" si="1"/>
        <v>-17132</v>
      </c>
    </row>
    <row r="87" spans="2:7" x14ac:dyDescent="0.4">
      <c r="B87" s="12"/>
      <c r="C87" s="12"/>
      <c r="D87" s="13" t="s">
        <v>80</v>
      </c>
      <c r="E87" s="14"/>
      <c r="F87" s="14">
        <v>1535580</v>
      </c>
      <c r="G87" s="14">
        <f t="shared" si="1"/>
        <v>-1535580</v>
      </c>
    </row>
    <row r="88" spans="2:7" x14ac:dyDescent="0.4">
      <c r="B88" s="12"/>
      <c r="C88" s="12"/>
      <c r="D88" s="13" t="s">
        <v>81</v>
      </c>
      <c r="E88" s="14">
        <v>2791806</v>
      </c>
      <c r="F88" s="14">
        <v>1425276</v>
      </c>
      <c r="G88" s="14">
        <f t="shared" si="1"/>
        <v>1366530</v>
      </c>
    </row>
    <row r="89" spans="2:7" x14ac:dyDescent="0.4">
      <c r="B89" s="12"/>
      <c r="C89" s="12"/>
      <c r="D89" s="13" t="s">
        <v>82</v>
      </c>
      <c r="E89" s="14">
        <v>18537089</v>
      </c>
      <c r="F89" s="14">
        <v>20386197</v>
      </c>
      <c r="G89" s="14">
        <f t="shared" si="1"/>
        <v>-1849108</v>
      </c>
    </row>
    <row r="90" spans="2:7" x14ac:dyDescent="0.4">
      <c r="B90" s="12"/>
      <c r="C90" s="12"/>
      <c r="D90" s="13" t="s">
        <v>83</v>
      </c>
      <c r="E90" s="14">
        <v>8902000</v>
      </c>
      <c r="F90" s="14">
        <v>9358000</v>
      </c>
      <c r="G90" s="14">
        <f t="shared" si="1"/>
        <v>-456000</v>
      </c>
    </row>
    <row r="91" spans="2:7" x14ac:dyDescent="0.4">
      <c r="B91" s="12"/>
      <c r="C91" s="12"/>
      <c r="D91" s="13" t="s">
        <v>84</v>
      </c>
      <c r="E91" s="14"/>
      <c r="F91" s="14"/>
      <c r="G91" s="14">
        <f t="shared" si="1"/>
        <v>0</v>
      </c>
    </row>
    <row r="92" spans="2:7" x14ac:dyDescent="0.4">
      <c r="B92" s="12"/>
      <c r="C92" s="12"/>
      <c r="D92" s="13" t="s">
        <v>85</v>
      </c>
      <c r="E92" s="14">
        <v>46183160</v>
      </c>
      <c r="F92" s="14">
        <v>49051212</v>
      </c>
      <c r="G92" s="14">
        <f t="shared" si="1"/>
        <v>-2868052</v>
      </c>
    </row>
    <row r="93" spans="2:7" x14ac:dyDescent="0.4">
      <c r="B93" s="12"/>
      <c r="C93" s="12"/>
      <c r="D93" s="13" t="s">
        <v>86</v>
      </c>
      <c r="E93" s="14"/>
      <c r="F93" s="14"/>
      <c r="G93" s="14">
        <f t="shared" si="1"/>
        <v>0</v>
      </c>
    </row>
    <row r="94" spans="2:7" x14ac:dyDescent="0.4">
      <c r="B94" s="12"/>
      <c r="C94" s="12"/>
      <c r="D94" s="13" t="s">
        <v>87</v>
      </c>
      <c r="E94" s="14">
        <v>3961196</v>
      </c>
      <c r="F94" s="14">
        <v>3914105</v>
      </c>
      <c r="G94" s="14">
        <f t="shared" si="1"/>
        <v>47091</v>
      </c>
    </row>
    <row r="95" spans="2:7" x14ac:dyDescent="0.4">
      <c r="B95" s="12"/>
      <c r="C95" s="12"/>
      <c r="D95" s="13" t="s">
        <v>88</v>
      </c>
      <c r="E95" s="14"/>
      <c r="F95" s="14"/>
      <c r="G95" s="14">
        <f t="shared" si="1"/>
        <v>0</v>
      </c>
    </row>
    <row r="96" spans="2:7" x14ac:dyDescent="0.4">
      <c r="B96" s="12"/>
      <c r="C96" s="12"/>
      <c r="D96" s="13" t="s">
        <v>89</v>
      </c>
      <c r="E96" s="14"/>
      <c r="F96" s="14"/>
      <c r="G96" s="14">
        <f t="shared" si="1"/>
        <v>0</v>
      </c>
    </row>
    <row r="97" spans="2:7" x14ac:dyDescent="0.4">
      <c r="B97" s="12"/>
      <c r="C97" s="12"/>
      <c r="D97" s="13" t="s">
        <v>90</v>
      </c>
      <c r="E97" s="14">
        <f>+E98</f>
        <v>29626490</v>
      </c>
      <c r="F97" s="14">
        <f>+F98</f>
        <v>29471905</v>
      </c>
      <c r="G97" s="14">
        <f t="shared" si="1"/>
        <v>154585</v>
      </c>
    </row>
    <row r="98" spans="2:7" x14ac:dyDescent="0.4">
      <c r="B98" s="12"/>
      <c r="C98" s="12"/>
      <c r="D98" s="13" t="s">
        <v>91</v>
      </c>
      <c r="E98" s="14">
        <v>29626490</v>
      </c>
      <c r="F98" s="14">
        <v>29471905</v>
      </c>
      <c r="G98" s="14">
        <f t="shared" si="1"/>
        <v>154585</v>
      </c>
    </row>
    <row r="99" spans="2:7" x14ac:dyDescent="0.4">
      <c r="B99" s="12"/>
      <c r="C99" s="12"/>
      <c r="D99" s="13" t="s">
        <v>92</v>
      </c>
      <c r="E99" s="14">
        <f>+E100+E101+E102+E103+E104+E105+E106+E107+E108+E109+E110+E111+E112+E113+E114+E115</f>
        <v>56975974</v>
      </c>
      <c r="F99" s="14">
        <f>+F100+F101+F102+F103+F104+F105+F106+F107+F108+F109+F110+F111+F112+F113+F114+F115</f>
        <v>57477672</v>
      </c>
      <c r="G99" s="14">
        <f t="shared" si="1"/>
        <v>-501698</v>
      </c>
    </row>
    <row r="100" spans="2:7" x14ac:dyDescent="0.4">
      <c r="B100" s="12"/>
      <c r="C100" s="12"/>
      <c r="D100" s="13" t="s">
        <v>93</v>
      </c>
      <c r="E100" s="14">
        <v>24279328</v>
      </c>
      <c r="F100" s="14">
        <v>21804960</v>
      </c>
      <c r="G100" s="14">
        <f t="shared" si="1"/>
        <v>2474368</v>
      </c>
    </row>
    <row r="101" spans="2:7" x14ac:dyDescent="0.4">
      <c r="B101" s="12"/>
      <c r="C101" s="12"/>
      <c r="D101" s="13" t="s">
        <v>94</v>
      </c>
      <c r="E101" s="14">
        <v>2928640</v>
      </c>
      <c r="F101" s="14">
        <v>3815561</v>
      </c>
      <c r="G101" s="14">
        <f t="shared" si="1"/>
        <v>-886921</v>
      </c>
    </row>
    <row r="102" spans="2:7" x14ac:dyDescent="0.4">
      <c r="B102" s="12"/>
      <c r="C102" s="12"/>
      <c r="D102" s="13" t="s">
        <v>95</v>
      </c>
      <c r="E102" s="14"/>
      <c r="F102" s="14"/>
      <c r="G102" s="14">
        <f t="shared" si="1"/>
        <v>0</v>
      </c>
    </row>
    <row r="103" spans="2:7" x14ac:dyDescent="0.4">
      <c r="B103" s="12"/>
      <c r="C103" s="12"/>
      <c r="D103" s="13" t="s">
        <v>96</v>
      </c>
      <c r="E103" s="14">
        <v>1034424</v>
      </c>
      <c r="F103" s="14">
        <v>1077902</v>
      </c>
      <c r="G103" s="14">
        <f t="shared" si="1"/>
        <v>-43478</v>
      </c>
    </row>
    <row r="104" spans="2:7" x14ac:dyDescent="0.4">
      <c r="B104" s="12"/>
      <c r="C104" s="12"/>
      <c r="D104" s="13" t="s">
        <v>97</v>
      </c>
      <c r="E104" s="14"/>
      <c r="F104" s="14"/>
      <c r="G104" s="14">
        <f t="shared" si="1"/>
        <v>0</v>
      </c>
    </row>
    <row r="105" spans="2:7" x14ac:dyDescent="0.4">
      <c r="B105" s="12"/>
      <c r="C105" s="12"/>
      <c r="D105" s="13" t="s">
        <v>98</v>
      </c>
      <c r="E105" s="14">
        <v>2113646</v>
      </c>
      <c r="F105" s="14">
        <v>2101849</v>
      </c>
      <c r="G105" s="14">
        <f t="shared" si="1"/>
        <v>11797</v>
      </c>
    </row>
    <row r="106" spans="2:7" x14ac:dyDescent="0.4">
      <c r="B106" s="12"/>
      <c r="C106" s="12"/>
      <c r="D106" s="13" t="s">
        <v>99</v>
      </c>
      <c r="E106" s="14">
        <v>538807</v>
      </c>
      <c r="F106" s="14">
        <v>459675</v>
      </c>
      <c r="G106" s="14">
        <f t="shared" si="1"/>
        <v>79132</v>
      </c>
    </row>
    <row r="107" spans="2:7" x14ac:dyDescent="0.4">
      <c r="B107" s="12"/>
      <c r="C107" s="12"/>
      <c r="D107" s="13" t="s">
        <v>100</v>
      </c>
      <c r="E107" s="14"/>
      <c r="F107" s="14"/>
      <c r="G107" s="14">
        <f t="shared" si="1"/>
        <v>0</v>
      </c>
    </row>
    <row r="108" spans="2:7" x14ac:dyDescent="0.4">
      <c r="B108" s="12"/>
      <c r="C108" s="12"/>
      <c r="D108" s="13" t="s">
        <v>101</v>
      </c>
      <c r="E108" s="14"/>
      <c r="F108" s="14"/>
      <c r="G108" s="14">
        <f t="shared" si="1"/>
        <v>0</v>
      </c>
    </row>
    <row r="109" spans="2:7" x14ac:dyDescent="0.4">
      <c r="B109" s="12"/>
      <c r="C109" s="12"/>
      <c r="D109" s="13" t="s">
        <v>102</v>
      </c>
      <c r="E109" s="14">
        <v>11490083</v>
      </c>
      <c r="F109" s="14">
        <v>10869655</v>
      </c>
      <c r="G109" s="14">
        <f t="shared" si="1"/>
        <v>620428</v>
      </c>
    </row>
    <row r="110" spans="2:7" x14ac:dyDescent="0.4">
      <c r="B110" s="12"/>
      <c r="C110" s="12"/>
      <c r="D110" s="13" t="s">
        <v>103</v>
      </c>
      <c r="E110" s="14">
        <v>3635700</v>
      </c>
      <c r="F110" s="14">
        <v>4443059</v>
      </c>
      <c r="G110" s="14">
        <f t="shared" si="1"/>
        <v>-807359</v>
      </c>
    </row>
    <row r="111" spans="2:7" x14ac:dyDescent="0.4">
      <c r="B111" s="12"/>
      <c r="C111" s="12"/>
      <c r="D111" s="13" t="s">
        <v>104</v>
      </c>
      <c r="E111" s="14">
        <v>5413850</v>
      </c>
      <c r="F111" s="14">
        <v>6874995</v>
      </c>
      <c r="G111" s="14">
        <f t="shared" si="1"/>
        <v>-1461145</v>
      </c>
    </row>
    <row r="112" spans="2:7" x14ac:dyDescent="0.4">
      <c r="B112" s="12"/>
      <c r="C112" s="12"/>
      <c r="D112" s="13" t="s">
        <v>105</v>
      </c>
      <c r="E112" s="14">
        <v>1289519</v>
      </c>
      <c r="F112" s="14">
        <v>1135060</v>
      </c>
      <c r="G112" s="14">
        <f t="shared" si="1"/>
        <v>154459</v>
      </c>
    </row>
    <row r="113" spans="2:7" x14ac:dyDescent="0.4">
      <c r="B113" s="12"/>
      <c r="C113" s="12"/>
      <c r="D113" s="13" t="s">
        <v>106</v>
      </c>
      <c r="E113" s="14">
        <v>1498255</v>
      </c>
      <c r="F113" s="14">
        <v>1571335</v>
      </c>
      <c r="G113" s="14">
        <f t="shared" si="1"/>
        <v>-73080</v>
      </c>
    </row>
    <row r="114" spans="2:7" x14ac:dyDescent="0.4">
      <c r="B114" s="12"/>
      <c r="C114" s="12"/>
      <c r="D114" s="13" t="s">
        <v>107</v>
      </c>
      <c r="E114" s="14">
        <v>2729785</v>
      </c>
      <c r="F114" s="14">
        <v>3295911</v>
      </c>
      <c r="G114" s="14">
        <f t="shared" si="1"/>
        <v>-566126</v>
      </c>
    </row>
    <row r="115" spans="2:7" x14ac:dyDescent="0.4">
      <c r="B115" s="12"/>
      <c r="C115" s="12"/>
      <c r="D115" s="13" t="s">
        <v>108</v>
      </c>
      <c r="E115" s="14">
        <v>23937</v>
      </c>
      <c r="F115" s="14">
        <v>27710</v>
      </c>
      <c r="G115" s="14">
        <f t="shared" si="1"/>
        <v>-3773</v>
      </c>
    </row>
    <row r="116" spans="2:7" x14ac:dyDescent="0.4">
      <c r="B116" s="12"/>
      <c r="C116" s="12"/>
      <c r="D116" s="13" t="s">
        <v>109</v>
      </c>
      <c r="E116" s="14">
        <f>+E117+E118+E119+E120+E121+E122+E123+E124+E125+E126+E127+E128+E129+E130+E131+E132+E133+E134+E135+E136</f>
        <v>15312288</v>
      </c>
      <c r="F116" s="14">
        <f>+F117+F118+F119+F120+F121+F122+F123+F124+F125+F126+F127+F128+F129+F130+F131+F132+F133+F134+F135+F136</f>
        <v>15261471</v>
      </c>
      <c r="G116" s="14">
        <f t="shared" si="1"/>
        <v>50817</v>
      </c>
    </row>
    <row r="117" spans="2:7" x14ac:dyDescent="0.4">
      <c r="B117" s="12"/>
      <c r="C117" s="12"/>
      <c r="D117" s="13" t="s">
        <v>110</v>
      </c>
      <c r="E117" s="14">
        <v>1025238</v>
      </c>
      <c r="F117" s="14">
        <v>1031092</v>
      </c>
      <c r="G117" s="14">
        <f t="shared" si="1"/>
        <v>-5854</v>
      </c>
    </row>
    <row r="118" spans="2:7" x14ac:dyDescent="0.4">
      <c r="B118" s="12"/>
      <c r="C118" s="12"/>
      <c r="D118" s="13" t="s">
        <v>111</v>
      </c>
      <c r="E118" s="14">
        <v>52888</v>
      </c>
      <c r="F118" s="14">
        <v>549727</v>
      </c>
      <c r="G118" s="14">
        <f t="shared" si="1"/>
        <v>-496839</v>
      </c>
    </row>
    <row r="119" spans="2:7" x14ac:dyDescent="0.4">
      <c r="B119" s="12"/>
      <c r="C119" s="12"/>
      <c r="D119" s="13" t="s">
        <v>112</v>
      </c>
      <c r="E119" s="14">
        <v>146823</v>
      </c>
      <c r="F119" s="14">
        <v>70681</v>
      </c>
      <c r="G119" s="14">
        <f t="shared" si="1"/>
        <v>76142</v>
      </c>
    </row>
    <row r="120" spans="2:7" x14ac:dyDescent="0.4">
      <c r="B120" s="12"/>
      <c r="C120" s="12"/>
      <c r="D120" s="13" t="s">
        <v>113</v>
      </c>
      <c r="E120" s="14">
        <v>1121451</v>
      </c>
      <c r="F120" s="14">
        <v>1552428</v>
      </c>
      <c r="G120" s="14">
        <f t="shared" si="1"/>
        <v>-430977</v>
      </c>
    </row>
    <row r="121" spans="2:7" x14ac:dyDescent="0.4">
      <c r="B121" s="12"/>
      <c r="C121" s="12"/>
      <c r="D121" s="13" t="s">
        <v>114</v>
      </c>
      <c r="E121" s="14">
        <v>840428</v>
      </c>
      <c r="F121" s="14">
        <v>649972</v>
      </c>
      <c r="G121" s="14">
        <f t="shared" si="1"/>
        <v>190456</v>
      </c>
    </row>
    <row r="122" spans="2:7" x14ac:dyDescent="0.4">
      <c r="B122" s="12"/>
      <c r="C122" s="12"/>
      <c r="D122" s="13" t="s">
        <v>115</v>
      </c>
      <c r="E122" s="14">
        <v>126936</v>
      </c>
      <c r="F122" s="14">
        <v>66387</v>
      </c>
      <c r="G122" s="14">
        <f t="shared" si="1"/>
        <v>60549</v>
      </c>
    </row>
    <row r="123" spans="2:7" x14ac:dyDescent="0.4">
      <c r="B123" s="12"/>
      <c r="C123" s="12"/>
      <c r="D123" s="13" t="s">
        <v>116</v>
      </c>
      <c r="E123" s="14">
        <v>1558277</v>
      </c>
      <c r="F123" s="14">
        <v>1389999</v>
      </c>
      <c r="G123" s="14">
        <f t="shared" si="1"/>
        <v>168278</v>
      </c>
    </row>
    <row r="124" spans="2:7" x14ac:dyDescent="0.4">
      <c r="B124" s="12"/>
      <c r="C124" s="12"/>
      <c r="D124" s="13" t="s">
        <v>117</v>
      </c>
      <c r="E124" s="14">
        <v>1240101</v>
      </c>
      <c r="F124" s="14">
        <v>1436140</v>
      </c>
      <c r="G124" s="14">
        <f t="shared" si="1"/>
        <v>-196039</v>
      </c>
    </row>
    <row r="125" spans="2:7" x14ac:dyDescent="0.4">
      <c r="B125" s="12"/>
      <c r="C125" s="12"/>
      <c r="D125" s="13" t="s">
        <v>118</v>
      </c>
      <c r="E125" s="14">
        <v>10359</v>
      </c>
      <c r="F125" s="14">
        <v>2648</v>
      </c>
      <c r="G125" s="14">
        <f t="shared" si="1"/>
        <v>7711</v>
      </c>
    </row>
    <row r="126" spans="2:7" x14ac:dyDescent="0.4">
      <c r="B126" s="12"/>
      <c r="C126" s="12"/>
      <c r="D126" s="13" t="s">
        <v>119</v>
      </c>
      <c r="E126" s="14">
        <v>259650</v>
      </c>
      <c r="F126" s="14">
        <v>76500</v>
      </c>
      <c r="G126" s="14">
        <f t="shared" si="1"/>
        <v>183150</v>
      </c>
    </row>
    <row r="127" spans="2:7" x14ac:dyDescent="0.4">
      <c r="B127" s="12"/>
      <c r="C127" s="12"/>
      <c r="D127" s="13" t="s">
        <v>120</v>
      </c>
      <c r="E127" s="14">
        <v>3546265</v>
      </c>
      <c r="F127" s="14">
        <v>3464335</v>
      </c>
      <c r="G127" s="14">
        <f t="shared" si="1"/>
        <v>81930</v>
      </c>
    </row>
    <row r="128" spans="2:7" x14ac:dyDescent="0.4">
      <c r="B128" s="12"/>
      <c r="C128" s="12"/>
      <c r="D128" s="13" t="s">
        <v>121</v>
      </c>
      <c r="E128" s="14">
        <v>896752</v>
      </c>
      <c r="F128" s="14">
        <v>931151</v>
      </c>
      <c r="G128" s="14">
        <f t="shared" si="1"/>
        <v>-34399</v>
      </c>
    </row>
    <row r="129" spans="2:7" x14ac:dyDescent="0.4">
      <c r="B129" s="12"/>
      <c r="C129" s="12"/>
      <c r="D129" s="13" t="s">
        <v>105</v>
      </c>
      <c r="E129" s="14"/>
      <c r="F129" s="14"/>
      <c r="G129" s="14">
        <f t="shared" si="1"/>
        <v>0</v>
      </c>
    </row>
    <row r="130" spans="2:7" x14ac:dyDescent="0.4">
      <c r="B130" s="12"/>
      <c r="C130" s="12"/>
      <c r="D130" s="13" t="s">
        <v>106</v>
      </c>
      <c r="E130" s="14"/>
      <c r="F130" s="14"/>
      <c r="G130" s="14">
        <f t="shared" si="1"/>
        <v>0</v>
      </c>
    </row>
    <row r="131" spans="2:7" x14ac:dyDescent="0.4">
      <c r="B131" s="12"/>
      <c r="C131" s="12"/>
      <c r="D131" s="13" t="s">
        <v>122</v>
      </c>
      <c r="E131" s="14">
        <v>273092</v>
      </c>
      <c r="F131" s="14">
        <v>273722</v>
      </c>
      <c r="G131" s="14">
        <f t="shared" si="1"/>
        <v>-630</v>
      </c>
    </row>
    <row r="132" spans="2:7" x14ac:dyDescent="0.4">
      <c r="B132" s="12"/>
      <c r="C132" s="12"/>
      <c r="D132" s="13" t="s">
        <v>123</v>
      </c>
      <c r="E132" s="14">
        <v>210810</v>
      </c>
      <c r="F132" s="14">
        <v>133100</v>
      </c>
      <c r="G132" s="14">
        <f t="shared" si="1"/>
        <v>77710</v>
      </c>
    </row>
    <row r="133" spans="2:7" x14ac:dyDescent="0.4">
      <c r="B133" s="12"/>
      <c r="C133" s="12"/>
      <c r="D133" s="13" t="s">
        <v>124</v>
      </c>
      <c r="E133" s="14">
        <v>3256976</v>
      </c>
      <c r="F133" s="14">
        <v>2992515</v>
      </c>
      <c r="G133" s="14">
        <f t="shared" si="1"/>
        <v>264461</v>
      </c>
    </row>
    <row r="134" spans="2:7" x14ac:dyDescent="0.4">
      <c r="B134" s="12"/>
      <c r="C134" s="12"/>
      <c r="D134" s="13" t="s">
        <v>125</v>
      </c>
      <c r="E134" s="14">
        <v>145352</v>
      </c>
      <c r="F134" s="14">
        <v>107970</v>
      </c>
      <c r="G134" s="14">
        <f t="shared" si="1"/>
        <v>37382</v>
      </c>
    </row>
    <row r="135" spans="2:7" x14ac:dyDescent="0.4">
      <c r="B135" s="12"/>
      <c r="C135" s="12"/>
      <c r="D135" s="13" t="s">
        <v>126</v>
      </c>
      <c r="E135" s="14">
        <v>323500</v>
      </c>
      <c r="F135" s="14">
        <v>274400</v>
      </c>
      <c r="G135" s="14">
        <f t="shared" ref="G135:G198" si="2">E135-F135</f>
        <v>49100</v>
      </c>
    </row>
    <row r="136" spans="2:7" x14ac:dyDescent="0.4">
      <c r="B136" s="12"/>
      <c r="C136" s="12"/>
      <c r="D136" s="13" t="s">
        <v>108</v>
      </c>
      <c r="E136" s="14">
        <f>+E137</f>
        <v>277390</v>
      </c>
      <c r="F136" s="14">
        <f>+F137</f>
        <v>258704</v>
      </c>
      <c r="G136" s="14">
        <f t="shared" si="2"/>
        <v>18686</v>
      </c>
    </row>
    <row r="137" spans="2:7" x14ac:dyDescent="0.4">
      <c r="B137" s="12"/>
      <c r="C137" s="12"/>
      <c r="D137" s="13" t="s">
        <v>127</v>
      </c>
      <c r="E137" s="14">
        <v>277390</v>
      </c>
      <c r="F137" s="14">
        <v>258704</v>
      </c>
      <c r="G137" s="14">
        <f t="shared" si="2"/>
        <v>18686</v>
      </c>
    </row>
    <row r="138" spans="2:7" x14ac:dyDescent="0.4">
      <c r="B138" s="12"/>
      <c r="C138" s="12"/>
      <c r="D138" s="13" t="s">
        <v>128</v>
      </c>
      <c r="E138" s="14"/>
      <c r="F138" s="14">
        <v>16324</v>
      </c>
      <c r="G138" s="14">
        <f t="shared" si="2"/>
        <v>-16324</v>
      </c>
    </row>
    <row r="139" spans="2:7" x14ac:dyDescent="0.4">
      <c r="B139" s="12"/>
      <c r="C139" s="12"/>
      <c r="D139" s="13" t="s">
        <v>129</v>
      </c>
      <c r="E139" s="14">
        <v>19168818</v>
      </c>
      <c r="F139" s="14">
        <v>18471818</v>
      </c>
      <c r="G139" s="14">
        <f t="shared" si="2"/>
        <v>697000</v>
      </c>
    </row>
    <row r="140" spans="2:7" x14ac:dyDescent="0.4">
      <c r="B140" s="12"/>
      <c r="C140" s="12"/>
      <c r="D140" s="13" t="s">
        <v>130</v>
      </c>
      <c r="E140" s="14">
        <v>-5651004</v>
      </c>
      <c r="F140" s="14">
        <v>-5833611</v>
      </c>
      <c r="G140" s="14">
        <f t="shared" si="2"/>
        <v>182607</v>
      </c>
    </row>
    <row r="141" spans="2:7" x14ac:dyDescent="0.4">
      <c r="B141" s="12"/>
      <c r="C141" s="12"/>
      <c r="D141" s="13" t="s">
        <v>131</v>
      </c>
      <c r="E141" s="14"/>
      <c r="F141" s="14"/>
      <c r="G141" s="14">
        <f t="shared" si="2"/>
        <v>0</v>
      </c>
    </row>
    <row r="142" spans="2:7" x14ac:dyDescent="0.4">
      <c r="B142" s="12"/>
      <c r="C142" s="12"/>
      <c r="D142" s="13" t="s">
        <v>132</v>
      </c>
      <c r="E142" s="14"/>
      <c r="F142" s="14"/>
      <c r="G142" s="14">
        <f t="shared" si="2"/>
        <v>0</v>
      </c>
    </row>
    <row r="143" spans="2:7" x14ac:dyDescent="0.4">
      <c r="B143" s="12"/>
      <c r="C143" s="12"/>
      <c r="D143" s="13" t="s">
        <v>133</v>
      </c>
      <c r="E143" s="14"/>
      <c r="F143" s="14"/>
      <c r="G143" s="14">
        <f t="shared" si="2"/>
        <v>0</v>
      </c>
    </row>
    <row r="144" spans="2:7" x14ac:dyDescent="0.4">
      <c r="B144" s="12"/>
      <c r="C144" s="12"/>
      <c r="D144" s="13" t="s">
        <v>134</v>
      </c>
      <c r="E144" s="14"/>
      <c r="F144" s="14"/>
      <c r="G144" s="14">
        <f t="shared" si="2"/>
        <v>0</v>
      </c>
    </row>
    <row r="145" spans="2:7" x14ac:dyDescent="0.4">
      <c r="B145" s="12"/>
      <c r="C145" s="12"/>
      <c r="D145" s="13" t="s">
        <v>135</v>
      </c>
      <c r="E145" s="14">
        <f>+E146</f>
        <v>0</v>
      </c>
      <c r="F145" s="14">
        <f>+F146</f>
        <v>0</v>
      </c>
      <c r="G145" s="14">
        <f t="shared" si="2"/>
        <v>0</v>
      </c>
    </row>
    <row r="146" spans="2:7" x14ac:dyDescent="0.4">
      <c r="B146" s="12"/>
      <c r="C146" s="12"/>
      <c r="D146" s="13" t="s">
        <v>136</v>
      </c>
      <c r="E146" s="14"/>
      <c r="F146" s="14"/>
      <c r="G146" s="14">
        <f t="shared" si="2"/>
        <v>0</v>
      </c>
    </row>
    <row r="147" spans="2:7" x14ac:dyDescent="0.4">
      <c r="B147" s="12"/>
      <c r="C147" s="15"/>
      <c r="D147" s="16" t="s">
        <v>137</v>
      </c>
      <c r="E147" s="17">
        <f>+E69+E99+E116+E138+E139+E140+E141+E142+E143+E144+E145</f>
        <v>320359423</v>
      </c>
      <c r="F147" s="17">
        <f>+F69+F99+F116+F138+F139+F140+F141+F142+F143+F144+F145</f>
        <v>329007624</v>
      </c>
      <c r="G147" s="17">
        <f t="shared" si="2"/>
        <v>-8648201</v>
      </c>
    </row>
    <row r="148" spans="2:7" x14ac:dyDescent="0.4">
      <c r="B148" s="15"/>
      <c r="C148" s="18" t="s">
        <v>138</v>
      </c>
      <c r="D148" s="19"/>
      <c r="E148" s="20">
        <f xml:space="preserve"> +E68 - E147</f>
        <v>25876283</v>
      </c>
      <c r="F148" s="20">
        <f xml:space="preserve"> +F68 - F147</f>
        <v>33830965</v>
      </c>
      <c r="G148" s="20">
        <f t="shared" si="2"/>
        <v>-7954682</v>
      </c>
    </row>
    <row r="149" spans="2:7" x14ac:dyDescent="0.4">
      <c r="B149" s="9" t="s">
        <v>139</v>
      </c>
      <c r="C149" s="9" t="s">
        <v>9</v>
      </c>
      <c r="D149" s="13" t="s">
        <v>140</v>
      </c>
      <c r="E149" s="14"/>
      <c r="F149" s="14"/>
      <c r="G149" s="14">
        <f t="shared" si="2"/>
        <v>0</v>
      </c>
    </row>
    <row r="150" spans="2:7" x14ac:dyDescent="0.4">
      <c r="B150" s="12"/>
      <c r="C150" s="12"/>
      <c r="D150" s="13" t="s">
        <v>141</v>
      </c>
      <c r="E150" s="14">
        <v>55279</v>
      </c>
      <c r="F150" s="14">
        <v>60420</v>
      </c>
      <c r="G150" s="14">
        <f t="shared" si="2"/>
        <v>-5141</v>
      </c>
    </row>
    <row r="151" spans="2:7" x14ac:dyDescent="0.4">
      <c r="B151" s="12"/>
      <c r="C151" s="12"/>
      <c r="D151" s="13" t="s">
        <v>142</v>
      </c>
      <c r="E151" s="14"/>
      <c r="F151" s="14"/>
      <c r="G151" s="14">
        <f t="shared" si="2"/>
        <v>0</v>
      </c>
    </row>
    <row r="152" spans="2:7" x14ac:dyDescent="0.4">
      <c r="B152" s="12"/>
      <c r="C152" s="12"/>
      <c r="D152" s="13" t="s">
        <v>143</v>
      </c>
      <c r="E152" s="14"/>
      <c r="F152" s="14"/>
      <c r="G152" s="14">
        <f t="shared" si="2"/>
        <v>0</v>
      </c>
    </row>
    <row r="153" spans="2:7" x14ac:dyDescent="0.4">
      <c r="B153" s="12"/>
      <c r="C153" s="12"/>
      <c r="D153" s="13" t="s">
        <v>144</v>
      </c>
      <c r="E153" s="14"/>
      <c r="F153" s="14"/>
      <c r="G153" s="14">
        <f t="shared" si="2"/>
        <v>0</v>
      </c>
    </row>
    <row r="154" spans="2:7" x14ac:dyDescent="0.4">
      <c r="B154" s="12"/>
      <c r="C154" s="12"/>
      <c r="D154" s="13" t="s">
        <v>145</v>
      </c>
      <c r="E154" s="14"/>
      <c r="F154" s="14"/>
      <c r="G154" s="14">
        <f t="shared" si="2"/>
        <v>0</v>
      </c>
    </row>
    <row r="155" spans="2:7" x14ac:dyDescent="0.4">
      <c r="B155" s="12"/>
      <c r="C155" s="12"/>
      <c r="D155" s="13" t="s">
        <v>146</v>
      </c>
      <c r="E155" s="14"/>
      <c r="F155" s="14"/>
      <c r="G155" s="14">
        <f t="shared" si="2"/>
        <v>0</v>
      </c>
    </row>
    <row r="156" spans="2:7" x14ac:dyDescent="0.4">
      <c r="B156" s="12"/>
      <c r="C156" s="12"/>
      <c r="D156" s="13" t="s">
        <v>147</v>
      </c>
      <c r="E156" s="14"/>
      <c r="F156" s="14"/>
      <c r="G156" s="14">
        <f t="shared" si="2"/>
        <v>0</v>
      </c>
    </row>
    <row r="157" spans="2:7" x14ac:dyDescent="0.4">
      <c r="B157" s="12"/>
      <c r="C157" s="12"/>
      <c r="D157" s="13" t="s">
        <v>148</v>
      </c>
      <c r="E157" s="14"/>
      <c r="F157" s="14"/>
      <c r="G157" s="14">
        <f t="shared" si="2"/>
        <v>0</v>
      </c>
    </row>
    <row r="158" spans="2:7" x14ac:dyDescent="0.4">
      <c r="B158" s="12"/>
      <c r="C158" s="12"/>
      <c r="D158" s="13" t="s">
        <v>149</v>
      </c>
      <c r="E158" s="14">
        <f>+E159+E160+E161+E162</f>
        <v>1668433</v>
      </c>
      <c r="F158" s="14">
        <f>+F159+F160+F161+F162</f>
        <v>2428011</v>
      </c>
      <c r="G158" s="14">
        <f t="shared" si="2"/>
        <v>-759578</v>
      </c>
    </row>
    <row r="159" spans="2:7" x14ac:dyDescent="0.4">
      <c r="B159" s="12"/>
      <c r="C159" s="12"/>
      <c r="D159" s="13" t="s">
        <v>150</v>
      </c>
      <c r="E159" s="14"/>
      <c r="F159" s="14"/>
      <c r="G159" s="14">
        <f t="shared" si="2"/>
        <v>0</v>
      </c>
    </row>
    <row r="160" spans="2:7" x14ac:dyDescent="0.4">
      <c r="B160" s="12"/>
      <c r="C160" s="12"/>
      <c r="D160" s="13" t="s">
        <v>151</v>
      </c>
      <c r="E160" s="14">
        <v>488100</v>
      </c>
      <c r="F160" s="14">
        <v>506400</v>
      </c>
      <c r="G160" s="14">
        <f t="shared" si="2"/>
        <v>-18300</v>
      </c>
    </row>
    <row r="161" spans="2:7" x14ac:dyDescent="0.4">
      <c r="B161" s="12"/>
      <c r="C161" s="12"/>
      <c r="D161" s="13" t="s">
        <v>152</v>
      </c>
      <c r="E161" s="14"/>
      <c r="F161" s="14"/>
      <c r="G161" s="14">
        <f t="shared" si="2"/>
        <v>0</v>
      </c>
    </row>
    <row r="162" spans="2:7" x14ac:dyDescent="0.4">
      <c r="B162" s="12"/>
      <c r="C162" s="12"/>
      <c r="D162" s="13" t="s">
        <v>153</v>
      </c>
      <c r="E162" s="14">
        <f>+E163</f>
        <v>1180333</v>
      </c>
      <c r="F162" s="14">
        <f>+F163</f>
        <v>1921611</v>
      </c>
      <c r="G162" s="14">
        <f t="shared" si="2"/>
        <v>-741278</v>
      </c>
    </row>
    <row r="163" spans="2:7" x14ac:dyDescent="0.4">
      <c r="B163" s="12"/>
      <c r="C163" s="12"/>
      <c r="D163" s="13" t="s">
        <v>154</v>
      </c>
      <c r="E163" s="14">
        <v>1180333</v>
      </c>
      <c r="F163" s="14">
        <v>1921611</v>
      </c>
      <c r="G163" s="14">
        <f t="shared" si="2"/>
        <v>-741278</v>
      </c>
    </row>
    <row r="164" spans="2:7" x14ac:dyDescent="0.4">
      <c r="B164" s="12"/>
      <c r="C164" s="15"/>
      <c r="D164" s="16" t="s">
        <v>155</v>
      </c>
      <c r="E164" s="17">
        <f>+E149+E150+E151+E152+E153+E154+E155+E156+E157+E158</f>
        <v>1723712</v>
      </c>
      <c r="F164" s="17">
        <f>+F149+F150+F151+F152+F153+F154+F155+F156+F157+F158</f>
        <v>2488431</v>
      </c>
      <c r="G164" s="17">
        <f t="shared" si="2"/>
        <v>-764719</v>
      </c>
    </row>
    <row r="165" spans="2:7" x14ac:dyDescent="0.4">
      <c r="B165" s="12"/>
      <c r="C165" s="9" t="s">
        <v>61</v>
      </c>
      <c r="D165" s="13" t="s">
        <v>156</v>
      </c>
      <c r="E165" s="14"/>
      <c r="F165" s="14"/>
      <c r="G165" s="14">
        <f t="shared" si="2"/>
        <v>0</v>
      </c>
    </row>
    <row r="166" spans="2:7" x14ac:dyDescent="0.4">
      <c r="B166" s="12"/>
      <c r="C166" s="12"/>
      <c r="D166" s="13" t="s">
        <v>157</v>
      </c>
      <c r="E166" s="14"/>
      <c r="F166" s="14"/>
      <c r="G166" s="14">
        <f t="shared" si="2"/>
        <v>0</v>
      </c>
    </row>
    <row r="167" spans="2:7" x14ac:dyDescent="0.4">
      <c r="B167" s="12"/>
      <c r="C167" s="12"/>
      <c r="D167" s="13" t="s">
        <v>158</v>
      </c>
      <c r="E167" s="14"/>
      <c r="F167" s="14"/>
      <c r="G167" s="14">
        <f t="shared" si="2"/>
        <v>0</v>
      </c>
    </row>
    <row r="168" spans="2:7" x14ac:dyDescent="0.4">
      <c r="B168" s="12"/>
      <c r="C168" s="12"/>
      <c r="D168" s="13" t="s">
        <v>159</v>
      </c>
      <c r="E168" s="14"/>
      <c r="F168" s="14"/>
      <c r="G168" s="14">
        <f t="shared" si="2"/>
        <v>0</v>
      </c>
    </row>
    <row r="169" spans="2:7" x14ac:dyDescent="0.4">
      <c r="B169" s="12"/>
      <c r="C169" s="12"/>
      <c r="D169" s="13" t="s">
        <v>160</v>
      </c>
      <c r="E169" s="14"/>
      <c r="F169" s="14"/>
      <c r="G169" s="14">
        <f t="shared" si="2"/>
        <v>0</v>
      </c>
    </row>
    <row r="170" spans="2:7" x14ac:dyDescent="0.4">
      <c r="B170" s="12"/>
      <c r="C170" s="12"/>
      <c r="D170" s="13" t="s">
        <v>161</v>
      </c>
      <c r="E170" s="14"/>
      <c r="F170" s="14"/>
      <c r="G170" s="14">
        <f t="shared" si="2"/>
        <v>0</v>
      </c>
    </row>
    <row r="171" spans="2:7" x14ac:dyDescent="0.4">
      <c r="B171" s="12"/>
      <c r="C171" s="12"/>
      <c r="D171" s="13" t="s">
        <v>162</v>
      </c>
      <c r="E171" s="14"/>
      <c r="F171" s="14"/>
      <c r="G171" s="14">
        <f t="shared" si="2"/>
        <v>0</v>
      </c>
    </row>
    <row r="172" spans="2:7" x14ac:dyDescent="0.4">
      <c r="B172" s="12"/>
      <c r="C172" s="12"/>
      <c r="D172" s="13" t="s">
        <v>163</v>
      </c>
      <c r="E172" s="14"/>
      <c r="F172" s="14"/>
      <c r="G172" s="14">
        <f t="shared" si="2"/>
        <v>0</v>
      </c>
    </row>
    <row r="173" spans="2:7" x14ac:dyDescent="0.4">
      <c r="B173" s="12"/>
      <c r="C173" s="12"/>
      <c r="D173" s="13" t="s">
        <v>164</v>
      </c>
      <c r="E173" s="14">
        <f>+E174+E175+E176</f>
        <v>513300</v>
      </c>
      <c r="F173" s="14">
        <f>+F174+F175+F176</f>
        <v>506400</v>
      </c>
      <c r="G173" s="14">
        <f t="shared" si="2"/>
        <v>6900</v>
      </c>
    </row>
    <row r="174" spans="2:7" x14ac:dyDescent="0.4">
      <c r="B174" s="12"/>
      <c r="C174" s="12"/>
      <c r="D174" s="13" t="s">
        <v>165</v>
      </c>
      <c r="E174" s="14">
        <v>513300</v>
      </c>
      <c r="F174" s="14">
        <v>506400</v>
      </c>
      <c r="G174" s="14">
        <f t="shared" si="2"/>
        <v>6900</v>
      </c>
    </row>
    <row r="175" spans="2:7" x14ac:dyDescent="0.4">
      <c r="B175" s="12"/>
      <c r="C175" s="12"/>
      <c r="D175" s="13" t="s">
        <v>166</v>
      </c>
      <c r="E175" s="14"/>
      <c r="F175" s="14"/>
      <c r="G175" s="14">
        <f t="shared" si="2"/>
        <v>0</v>
      </c>
    </row>
    <row r="176" spans="2:7" x14ac:dyDescent="0.4">
      <c r="B176" s="12"/>
      <c r="C176" s="12"/>
      <c r="D176" s="13" t="s">
        <v>167</v>
      </c>
      <c r="E176" s="14">
        <f>+E177</f>
        <v>0</v>
      </c>
      <c r="F176" s="14">
        <f>+F177</f>
        <v>0</v>
      </c>
      <c r="G176" s="14">
        <f t="shared" si="2"/>
        <v>0</v>
      </c>
    </row>
    <row r="177" spans="2:7" x14ac:dyDescent="0.4">
      <c r="B177" s="12"/>
      <c r="C177" s="12"/>
      <c r="D177" s="13" t="s">
        <v>168</v>
      </c>
      <c r="E177" s="14"/>
      <c r="F177" s="14"/>
      <c r="G177" s="14">
        <f t="shared" si="2"/>
        <v>0</v>
      </c>
    </row>
    <row r="178" spans="2:7" x14ac:dyDescent="0.4">
      <c r="B178" s="12"/>
      <c r="C178" s="15"/>
      <c r="D178" s="16" t="s">
        <v>169</v>
      </c>
      <c r="E178" s="17">
        <f>+E165+E166+E167+E168+E169+E170+E171+E172+E173</f>
        <v>513300</v>
      </c>
      <c r="F178" s="17">
        <f>+F165+F166+F167+F168+F169+F170+F171+F172+F173</f>
        <v>506400</v>
      </c>
      <c r="G178" s="17">
        <f t="shared" si="2"/>
        <v>6900</v>
      </c>
    </row>
    <row r="179" spans="2:7" x14ac:dyDescent="0.4">
      <c r="B179" s="15"/>
      <c r="C179" s="18" t="s">
        <v>170</v>
      </c>
      <c r="D179" s="21"/>
      <c r="E179" s="22">
        <f xml:space="preserve"> +E164 - E178</f>
        <v>1210412</v>
      </c>
      <c r="F179" s="22">
        <f xml:space="preserve"> +F164 - F178</f>
        <v>1982031</v>
      </c>
      <c r="G179" s="22">
        <f t="shared" si="2"/>
        <v>-771619</v>
      </c>
    </row>
    <row r="180" spans="2:7" x14ac:dyDescent="0.4">
      <c r="B180" s="18" t="s">
        <v>171</v>
      </c>
      <c r="C180" s="23"/>
      <c r="D180" s="19"/>
      <c r="E180" s="20">
        <f xml:space="preserve"> +E148 +E179</f>
        <v>27086695</v>
      </c>
      <c r="F180" s="20">
        <f xml:space="preserve"> +F148 +F179</f>
        <v>35812996</v>
      </c>
      <c r="G180" s="20">
        <f t="shared" si="2"/>
        <v>-8726301</v>
      </c>
    </row>
    <row r="181" spans="2:7" x14ac:dyDescent="0.4">
      <c r="B181" s="9" t="s">
        <v>172</v>
      </c>
      <c r="C181" s="9" t="s">
        <v>9</v>
      </c>
      <c r="D181" s="13" t="s">
        <v>173</v>
      </c>
      <c r="E181" s="14">
        <f>+E182+E183</f>
        <v>0</v>
      </c>
      <c r="F181" s="14">
        <f>+F182+F183</f>
        <v>453000</v>
      </c>
      <c r="G181" s="14">
        <f t="shared" si="2"/>
        <v>-453000</v>
      </c>
    </row>
    <row r="182" spans="2:7" x14ac:dyDescent="0.4">
      <c r="B182" s="12"/>
      <c r="C182" s="12"/>
      <c r="D182" s="13" t="s">
        <v>174</v>
      </c>
      <c r="E182" s="14"/>
      <c r="F182" s="14">
        <v>453000</v>
      </c>
      <c r="G182" s="14">
        <f t="shared" si="2"/>
        <v>-453000</v>
      </c>
    </row>
    <row r="183" spans="2:7" x14ac:dyDescent="0.4">
      <c r="B183" s="12"/>
      <c r="C183" s="12"/>
      <c r="D183" s="13" t="s">
        <v>175</v>
      </c>
      <c r="E183" s="14"/>
      <c r="F183" s="14"/>
      <c r="G183" s="14">
        <f t="shared" si="2"/>
        <v>0</v>
      </c>
    </row>
    <row r="184" spans="2:7" x14ac:dyDescent="0.4">
      <c r="B184" s="12"/>
      <c r="C184" s="12"/>
      <c r="D184" s="13" t="s">
        <v>176</v>
      </c>
      <c r="E184" s="14">
        <f>+E185+E186</f>
        <v>0</v>
      </c>
      <c r="F184" s="14">
        <f>+F185+F186</f>
        <v>0</v>
      </c>
      <c r="G184" s="14">
        <f t="shared" si="2"/>
        <v>0</v>
      </c>
    </row>
    <row r="185" spans="2:7" x14ac:dyDescent="0.4">
      <c r="B185" s="12"/>
      <c r="C185" s="12"/>
      <c r="D185" s="13" t="s">
        <v>177</v>
      </c>
      <c r="E185" s="14"/>
      <c r="F185" s="14"/>
      <c r="G185" s="14">
        <f t="shared" si="2"/>
        <v>0</v>
      </c>
    </row>
    <row r="186" spans="2:7" x14ac:dyDescent="0.4">
      <c r="B186" s="12"/>
      <c r="C186" s="12"/>
      <c r="D186" s="13" t="s">
        <v>178</v>
      </c>
      <c r="E186" s="14"/>
      <c r="F186" s="14"/>
      <c r="G186" s="14">
        <f t="shared" si="2"/>
        <v>0</v>
      </c>
    </row>
    <row r="187" spans="2:7" x14ac:dyDescent="0.4">
      <c r="B187" s="12"/>
      <c r="C187" s="12"/>
      <c r="D187" s="13" t="s">
        <v>179</v>
      </c>
      <c r="E187" s="14"/>
      <c r="F187" s="14"/>
      <c r="G187" s="14">
        <f t="shared" si="2"/>
        <v>0</v>
      </c>
    </row>
    <row r="188" spans="2:7" x14ac:dyDescent="0.4">
      <c r="B188" s="12"/>
      <c r="C188" s="12"/>
      <c r="D188" s="13" t="s">
        <v>180</v>
      </c>
      <c r="E188" s="14">
        <f>+E189+E190</f>
        <v>0</v>
      </c>
      <c r="F188" s="14">
        <f>+F189+F190</f>
        <v>0</v>
      </c>
      <c r="G188" s="14">
        <f t="shared" si="2"/>
        <v>0</v>
      </c>
    </row>
    <row r="189" spans="2:7" x14ac:dyDescent="0.4">
      <c r="B189" s="12"/>
      <c r="C189" s="12"/>
      <c r="D189" s="13" t="s">
        <v>181</v>
      </c>
      <c r="E189" s="14"/>
      <c r="F189" s="14"/>
      <c r="G189" s="14">
        <f t="shared" si="2"/>
        <v>0</v>
      </c>
    </row>
    <row r="190" spans="2:7" x14ac:dyDescent="0.4">
      <c r="B190" s="12"/>
      <c r="C190" s="12"/>
      <c r="D190" s="13" t="s">
        <v>182</v>
      </c>
      <c r="E190" s="14"/>
      <c r="F190" s="14"/>
      <c r="G190" s="14">
        <f t="shared" si="2"/>
        <v>0</v>
      </c>
    </row>
    <row r="191" spans="2:7" x14ac:dyDescent="0.4">
      <c r="B191" s="12"/>
      <c r="C191" s="12"/>
      <c r="D191" s="13" t="s">
        <v>183</v>
      </c>
      <c r="E191" s="14">
        <f>+E192+E193+E194+E195</f>
        <v>0</v>
      </c>
      <c r="F191" s="14">
        <f>+F192+F193+F194+F195</f>
        <v>0</v>
      </c>
      <c r="G191" s="14">
        <f t="shared" si="2"/>
        <v>0</v>
      </c>
    </row>
    <row r="192" spans="2:7" x14ac:dyDescent="0.4">
      <c r="B192" s="12"/>
      <c r="C192" s="12"/>
      <c r="D192" s="13" t="s">
        <v>184</v>
      </c>
      <c r="E192" s="14"/>
      <c r="F192" s="14"/>
      <c r="G192" s="14">
        <f t="shared" si="2"/>
        <v>0</v>
      </c>
    </row>
    <row r="193" spans="2:7" x14ac:dyDescent="0.4">
      <c r="B193" s="12"/>
      <c r="C193" s="12"/>
      <c r="D193" s="13" t="s">
        <v>185</v>
      </c>
      <c r="E193" s="14"/>
      <c r="F193" s="14"/>
      <c r="G193" s="14">
        <f t="shared" si="2"/>
        <v>0</v>
      </c>
    </row>
    <row r="194" spans="2:7" x14ac:dyDescent="0.4">
      <c r="B194" s="12"/>
      <c r="C194" s="12"/>
      <c r="D194" s="13" t="s">
        <v>186</v>
      </c>
      <c r="E194" s="14"/>
      <c r="F194" s="14"/>
      <c r="G194" s="14">
        <f t="shared" si="2"/>
        <v>0</v>
      </c>
    </row>
    <row r="195" spans="2:7" x14ac:dyDescent="0.4">
      <c r="B195" s="12"/>
      <c r="C195" s="12"/>
      <c r="D195" s="13" t="s">
        <v>187</v>
      </c>
      <c r="E195" s="14"/>
      <c r="F195" s="14"/>
      <c r="G195" s="14">
        <f t="shared" si="2"/>
        <v>0</v>
      </c>
    </row>
    <row r="196" spans="2:7" x14ac:dyDescent="0.4">
      <c r="B196" s="12"/>
      <c r="C196" s="12"/>
      <c r="D196" s="13" t="s">
        <v>188</v>
      </c>
      <c r="E196" s="14"/>
      <c r="F196" s="14"/>
      <c r="G196" s="14">
        <f t="shared" si="2"/>
        <v>0</v>
      </c>
    </row>
    <row r="197" spans="2:7" x14ac:dyDescent="0.4">
      <c r="B197" s="12"/>
      <c r="C197" s="12"/>
      <c r="D197" s="13" t="s">
        <v>189</v>
      </c>
      <c r="E197" s="14"/>
      <c r="F197" s="14"/>
      <c r="G197" s="14">
        <f t="shared" si="2"/>
        <v>0</v>
      </c>
    </row>
    <row r="198" spans="2:7" x14ac:dyDescent="0.4">
      <c r="B198" s="12"/>
      <c r="C198" s="12"/>
      <c r="D198" s="13" t="s">
        <v>190</v>
      </c>
      <c r="E198" s="14"/>
      <c r="F198" s="14"/>
      <c r="G198" s="14">
        <f t="shared" si="2"/>
        <v>0</v>
      </c>
    </row>
    <row r="199" spans="2:7" x14ac:dyDescent="0.4">
      <c r="B199" s="12"/>
      <c r="C199" s="12"/>
      <c r="D199" s="13" t="s">
        <v>191</v>
      </c>
      <c r="E199" s="14">
        <f>+E200+E201+E202+E203</f>
        <v>552516</v>
      </c>
      <c r="F199" s="14">
        <f>+F200+F201+F202+F203</f>
        <v>225699</v>
      </c>
      <c r="G199" s="14">
        <f t="shared" ref="G199:G238" si="3">E199-F199</f>
        <v>326817</v>
      </c>
    </row>
    <row r="200" spans="2:7" x14ac:dyDescent="0.4">
      <c r="B200" s="12"/>
      <c r="C200" s="12"/>
      <c r="D200" s="13" t="s">
        <v>192</v>
      </c>
      <c r="E200" s="14"/>
      <c r="F200" s="14"/>
      <c r="G200" s="14">
        <f t="shared" si="3"/>
        <v>0</v>
      </c>
    </row>
    <row r="201" spans="2:7" x14ac:dyDescent="0.4">
      <c r="B201" s="12"/>
      <c r="C201" s="12"/>
      <c r="D201" s="13" t="s">
        <v>193</v>
      </c>
      <c r="E201" s="14"/>
      <c r="F201" s="14"/>
      <c r="G201" s="14">
        <f t="shared" si="3"/>
        <v>0</v>
      </c>
    </row>
    <row r="202" spans="2:7" x14ac:dyDescent="0.4">
      <c r="B202" s="12"/>
      <c r="C202" s="12"/>
      <c r="D202" s="13" t="s">
        <v>194</v>
      </c>
      <c r="E202" s="14">
        <v>552516</v>
      </c>
      <c r="F202" s="14">
        <v>225699</v>
      </c>
      <c r="G202" s="14">
        <f t="shared" si="3"/>
        <v>326817</v>
      </c>
    </row>
    <row r="203" spans="2:7" x14ac:dyDescent="0.4">
      <c r="B203" s="12"/>
      <c r="C203" s="12"/>
      <c r="D203" s="13" t="s">
        <v>195</v>
      </c>
      <c r="E203" s="14"/>
      <c r="F203" s="14"/>
      <c r="G203" s="14">
        <f t="shared" si="3"/>
        <v>0</v>
      </c>
    </row>
    <row r="204" spans="2:7" x14ac:dyDescent="0.4">
      <c r="B204" s="12"/>
      <c r="C204" s="15"/>
      <c r="D204" s="16" t="s">
        <v>196</v>
      </c>
      <c r="E204" s="17">
        <f>+E181+E184+E187+E188+E191+E196+E197+E198+E199</f>
        <v>552516</v>
      </c>
      <c r="F204" s="17">
        <f>+F181+F184+F187+F188+F191+F196+F197+F198+F199</f>
        <v>678699</v>
      </c>
      <c r="G204" s="17">
        <f t="shared" si="3"/>
        <v>-126183</v>
      </c>
    </row>
    <row r="205" spans="2:7" x14ac:dyDescent="0.4">
      <c r="B205" s="12"/>
      <c r="C205" s="9" t="s">
        <v>61</v>
      </c>
      <c r="D205" s="13" t="s">
        <v>197</v>
      </c>
      <c r="E205" s="14"/>
      <c r="F205" s="14"/>
      <c r="G205" s="14">
        <f t="shared" si="3"/>
        <v>0</v>
      </c>
    </row>
    <row r="206" spans="2:7" x14ac:dyDescent="0.4">
      <c r="B206" s="12"/>
      <c r="C206" s="12"/>
      <c r="D206" s="13" t="s">
        <v>198</v>
      </c>
      <c r="E206" s="14">
        <f>+E207+E208+E209+E210+E211+E212+E213+E214+E215</f>
        <v>1</v>
      </c>
      <c r="F206" s="14">
        <f>+F207+F208+F209+F210+F211+F212+F213+F214+F215</f>
        <v>6916</v>
      </c>
      <c r="G206" s="14">
        <f t="shared" si="3"/>
        <v>-6915</v>
      </c>
    </row>
    <row r="207" spans="2:7" x14ac:dyDescent="0.4">
      <c r="B207" s="12"/>
      <c r="C207" s="12"/>
      <c r="D207" s="13" t="s">
        <v>199</v>
      </c>
      <c r="E207" s="14"/>
      <c r="F207" s="14"/>
      <c r="G207" s="14">
        <f t="shared" si="3"/>
        <v>0</v>
      </c>
    </row>
    <row r="208" spans="2:7" x14ac:dyDescent="0.4">
      <c r="B208" s="12"/>
      <c r="C208" s="12"/>
      <c r="D208" s="13" t="s">
        <v>200</v>
      </c>
      <c r="E208" s="14"/>
      <c r="F208" s="14"/>
      <c r="G208" s="14">
        <f t="shared" si="3"/>
        <v>0</v>
      </c>
    </row>
    <row r="209" spans="2:7" x14ac:dyDescent="0.4">
      <c r="B209" s="12"/>
      <c r="C209" s="12"/>
      <c r="D209" s="13" t="s">
        <v>201</v>
      </c>
      <c r="E209" s="14"/>
      <c r="F209" s="14">
        <v>4</v>
      </c>
      <c r="G209" s="14">
        <f t="shared" si="3"/>
        <v>-4</v>
      </c>
    </row>
    <row r="210" spans="2:7" x14ac:dyDescent="0.4">
      <c r="B210" s="12"/>
      <c r="C210" s="12"/>
      <c r="D210" s="13" t="s">
        <v>202</v>
      </c>
      <c r="E210" s="14"/>
      <c r="F210" s="14"/>
      <c r="G210" s="14">
        <f t="shared" si="3"/>
        <v>0</v>
      </c>
    </row>
    <row r="211" spans="2:7" x14ac:dyDescent="0.4">
      <c r="B211" s="12"/>
      <c r="C211" s="12"/>
      <c r="D211" s="13" t="s">
        <v>203</v>
      </c>
      <c r="E211" s="14"/>
      <c r="F211" s="14"/>
      <c r="G211" s="14">
        <f t="shared" si="3"/>
        <v>0</v>
      </c>
    </row>
    <row r="212" spans="2:7" x14ac:dyDescent="0.4">
      <c r="B212" s="12"/>
      <c r="C212" s="12"/>
      <c r="D212" s="13" t="s">
        <v>204</v>
      </c>
      <c r="E212" s="14"/>
      <c r="F212" s="14"/>
      <c r="G212" s="14">
        <f t="shared" si="3"/>
        <v>0</v>
      </c>
    </row>
    <row r="213" spans="2:7" x14ac:dyDescent="0.4">
      <c r="B213" s="12"/>
      <c r="C213" s="12"/>
      <c r="D213" s="13" t="s">
        <v>205</v>
      </c>
      <c r="E213" s="14"/>
      <c r="F213" s="14"/>
      <c r="G213" s="14">
        <f t="shared" si="3"/>
        <v>0</v>
      </c>
    </row>
    <row r="214" spans="2:7" x14ac:dyDescent="0.4">
      <c r="B214" s="12"/>
      <c r="C214" s="12"/>
      <c r="D214" s="13" t="s">
        <v>206</v>
      </c>
      <c r="E214" s="14">
        <v>1</v>
      </c>
      <c r="F214" s="14"/>
      <c r="G214" s="14">
        <f t="shared" si="3"/>
        <v>1</v>
      </c>
    </row>
    <row r="215" spans="2:7" x14ac:dyDescent="0.4">
      <c r="B215" s="12"/>
      <c r="C215" s="12"/>
      <c r="D215" s="13" t="s">
        <v>207</v>
      </c>
      <c r="E215" s="14"/>
      <c r="F215" s="14">
        <v>6912</v>
      </c>
      <c r="G215" s="14">
        <f t="shared" si="3"/>
        <v>-6912</v>
      </c>
    </row>
    <row r="216" spans="2:7" x14ac:dyDescent="0.4">
      <c r="B216" s="12"/>
      <c r="C216" s="12"/>
      <c r="D216" s="13" t="s">
        <v>208</v>
      </c>
      <c r="E216" s="14"/>
      <c r="F216" s="14"/>
      <c r="G216" s="14">
        <f t="shared" si="3"/>
        <v>0</v>
      </c>
    </row>
    <row r="217" spans="2:7" x14ac:dyDescent="0.4">
      <c r="B217" s="12"/>
      <c r="C217" s="12"/>
      <c r="D217" s="13" t="s">
        <v>209</v>
      </c>
      <c r="E217" s="14"/>
      <c r="F217" s="14">
        <v>453000</v>
      </c>
      <c r="G217" s="14">
        <f t="shared" si="3"/>
        <v>-453000</v>
      </c>
    </row>
    <row r="218" spans="2:7" x14ac:dyDescent="0.4">
      <c r="B218" s="12"/>
      <c r="C218" s="12"/>
      <c r="D218" s="13" t="s">
        <v>210</v>
      </c>
      <c r="E218" s="14"/>
      <c r="F218" s="14"/>
      <c r="G218" s="14">
        <f t="shared" si="3"/>
        <v>0</v>
      </c>
    </row>
    <row r="219" spans="2:7" x14ac:dyDescent="0.4">
      <c r="B219" s="12"/>
      <c r="C219" s="12"/>
      <c r="D219" s="13" t="s">
        <v>211</v>
      </c>
      <c r="E219" s="14">
        <v>14543000</v>
      </c>
      <c r="F219" s="14">
        <v>11906000</v>
      </c>
      <c r="G219" s="14">
        <f t="shared" si="3"/>
        <v>2637000</v>
      </c>
    </row>
    <row r="220" spans="2:7" x14ac:dyDescent="0.4">
      <c r="B220" s="12"/>
      <c r="C220" s="12"/>
      <c r="D220" s="13" t="s">
        <v>212</v>
      </c>
      <c r="E220" s="14"/>
      <c r="F220" s="14"/>
      <c r="G220" s="14">
        <f t="shared" si="3"/>
        <v>0</v>
      </c>
    </row>
    <row r="221" spans="2:7" x14ac:dyDescent="0.4">
      <c r="B221" s="12"/>
      <c r="C221" s="12"/>
      <c r="D221" s="13" t="s">
        <v>213</v>
      </c>
      <c r="E221" s="14">
        <f>+E222</f>
        <v>552516</v>
      </c>
      <c r="F221" s="14">
        <f>+F222</f>
        <v>249222</v>
      </c>
      <c r="G221" s="14">
        <f t="shared" si="3"/>
        <v>303294</v>
      </c>
    </row>
    <row r="222" spans="2:7" x14ac:dyDescent="0.4">
      <c r="B222" s="12"/>
      <c r="C222" s="12"/>
      <c r="D222" s="13" t="s">
        <v>194</v>
      </c>
      <c r="E222" s="14">
        <v>552516</v>
      </c>
      <c r="F222" s="14">
        <v>249222</v>
      </c>
      <c r="G222" s="14">
        <f t="shared" si="3"/>
        <v>303294</v>
      </c>
    </row>
    <row r="223" spans="2:7" x14ac:dyDescent="0.4">
      <c r="B223" s="12"/>
      <c r="C223" s="15"/>
      <c r="D223" s="16" t="s">
        <v>214</v>
      </c>
      <c r="E223" s="17">
        <f>+E205+E206+E216+E217+E218+E219+E220+E221</f>
        <v>15095517</v>
      </c>
      <c r="F223" s="17">
        <f>+F205+F206+F216+F217+F218+F219+F220+F221</f>
        <v>12615138</v>
      </c>
      <c r="G223" s="17">
        <f t="shared" si="3"/>
        <v>2480379</v>
      </c>
    </row>
    <row r="224" spans="2:7" x14ac:dyDescent="0.4">
      <c r="B224" s="15"/>
      <c r="C224" s="24" t="s">
        <v>215</v>
      </c>
      <c r="D224" s="25"/>
      <c r="E224" s="26">
        <f xml:space="preserve"> +E204 - E223</f>
        <v>-14543001</v>
      </c>
      <c r="F224" s="26">
        <f xml:space="preserve"> +F204 - F223</f>
        <v>-11936439</v>
      </c>
      <c r="G224" s="26">
        <f t="shared" si="3"/>
        <v>-2606562</v>
      </c>
    </row>
    <row r="225" spans="2:7" x14ac:dyDescent="0.4">
      <c r="B225" s="18" t="s">
        <v>216</v>
      </c>
      <c r="C225" s="27"/>
      <c r="D225" s="28"/>
      <c r="E225" s="29">
        <f xml:space="preserve"> +E180 +E224</f>
        <v>12543694</v>
      </c>
      <c r="F225" s="29">
        <f xml:space="preserve"> +F180 +F224</f>
        <v>23876557</v>
      </c>
      <c r="G225" s="29">
        <f t="shared" si="3"/>
        <v>-11332863</v>
      </c>
    </row>
    <row r="226" spans="2:7" x14ac:dyDescent="0.4">
      <c r="B226" s="30" t="s">
        <v>217</v>
      </c>
      <c r="C226" s="27" t="s">
        <v>218</v>
      </c>
      <c r="D226" s="28"/>
      <c r="E226" s="29">
        <v>420494700</v>
      </c>
      <c r="F226" s="29">
        <v>401653143</v>
      </c>
      <c r="G226" s="29">
        <f t="shared" si="3"/>
        <v>18841557</v>
      </c>
    </row>
    <row r="227" spans="2:7" x14ac:dyDescent="0.4">
      <c r="B227" s="31"/>
      <c r="C227" s="27" t="s">
        <v>219</v>
      </c>
      <c r="D227" s="28"/>
      <c r="E227" s="29">
        <f xml:space="preserve"> +E225 +E226</f>
        <v>433038394</v>
      </c>
      <c r="F227" s="29">
        <f xml:space="preserve"> +F225 +F226</f>
        <v>425529700</v>
      </c>
      <c r="G227" s="29">
        <f t="shared" si="3"/>
        <v>7508694</v>
      </c>
    </row>
    <row r="228" spans="2:7" x14ac:dyDescent="0.4">
      <c r="B228" s="31"/>
      <c r="C228" s="27" t="s">
        <v>220</v>
      </c>
      <c r="D228" s="28"/>
      <c r="E228" s="29"/>
      <c r="F228" s="29"/>
      <c r="G228" s="29">
        <f t="shared" si="3"/>
        <v>0</v>
      </c>
    </row>
    <row r="229" spans="2:7" x14ac:dyDescent="0.4">
      <c r="B229" s="31"/>
      <c r="C229" s="27" t="s">
        <v>221</v>
      </c>
      <c r="D229" s="28"/>
      <c r="E229" s="29">
        <f>+E230+E231+E232</f>
        <v>9900000</v>
      </c>
      <c r="F229" s="29">
        <f>+F230+F231+F232</f>
        <v>0</v>
      </c>
      <c r="G229" s="29">
        <f t="shared" si="3"/>
        <v>9900000</v>
      </c>
    </row>
    <row r="230" spans="2:7" x14ac:dyDescent="0.4">
      <c r="B230" s="31"/>
      <c r="C230" s="32" t="s">
        <v>222</v>
      </c>
      <c r="D230" s="25"/>
      <c r="E230" s="26">
        <v>9900000</v>
      </c>
      <c r="F230" s="26"/>
      <c r="G230" s="26">
        <f t="shared" si="3"/>
        <v>9900000</v>
      </c>
    </row>
    <row r="231" spans="2:7" x14ac:dyDescent="0.4">
      <c r="B231" s="31"/>
      <c r="C231" s="32" t="s">
        <v>223</v>
      </c>
      <c r="D231" s="25"/>
      <c r="E231" s="26"/>
      <c r="F231" s="26"/>
      <c r="G231" s="26">
        <f t="shared" si="3"/>
        <v>0</v>
      </c>
    </row>
    <row r="232" spans="2:7" x14ac:dyDescent="0.4">
      <c r="B232" s="31"/>
      <c r="C232" s="32" t="s">
        <v>224</v>
      </c>
      <c r="D232" s="25"/>
      <c r="E232" s="26"/>
      <c r="F232" s="26"/>
      <c r="G232" s="26">
        <f t="shared" si="3"/>
        <v>0</v>
      </c>
    </row>
    <row r="233" spans="2:7" x14ac:dyDescent="0.4">
      <c r="B233" s="31"/>
      <c r="C233" s="27" t="s">
        <v>225</v>
      </c>
      <c r="D233" s="28"/>
      <c r="E233" s="29">
        <f>+E234+E235+E236+E237</f>
        <v>5975000</v>
      </c>
      <c r="F233" s="29">
        <f>+F234+F235+F236+F237</f>
        <v>5035000</v>
      </c>
      <c r="G233" s="29">
        <f t="shared" si="3"/>
        <v>940000</v>
      </c>
    </row>
    <row r="234" spans="2:7" x14ac:dyDescent="0.4">
      <c r="B234" s="31"/>
      <c r="C234" s="32" t="s">
        <v>226</v>
      </c>
      <c r="D234" s="25"/>
      <c r="E234" s="26">
        <v>5975000</v>
      </c>
      <c r="F234" s="26">
        <v>5035000</v>
      </c>
      <c r="G234" s="26">
        <f t="shared" si="3"/>
        <v>940000</v>
      </c>
    </row>
    <row r="235" spans="2:7" x14ac:dyDescent="0.4">
      <c r="B235" s="31"/>
      <c r="C235" s="32" t="s">
        <v>227</v>
      </c>
      <c r="D235" s="25"/>
      <c r="E235" s="26"/>
      <c r="F235" s="26"/>
      <c r="G235" s="26">
        <f t="shared" si="3"/>
        <v>0</v>
      </c>
    </row>
    <row r="236" spans="2:7" x14ac:dyDescent="0.4">
      <c r="B236" s="31"/>
      <c r="C236" s="32" t="s">
        <v>228</v>
      </c>
      <c r="D236" s="25"/>
      <c r="E236" s="26"/>
      <c r="F236" s="26"/>
      <c r="G236" s="26">
        <f t="shared" si="3"/>
        <v>0</v>
      </c>
    </row>
    <row r="237" spans="2:7" x14ac:dyDescent="0.4">
      <c r="B237" s="31"/>
      <c r="C237" s="32" t="s">
        <v>229</v>
      </c>
      <c r="D237" s="25"/>
      <c r="E237" s="26"/>
      <c r="F237" s="26"/>
      <c r="G237" s="26">
        <f t="shared" si="3"/>
        <v>0</v>
      </c>
    </row>
    <row r="238" spans="2:7" x14ac:dyDescent="0.4">
      <c r="B238" s="33"/>
      <c r="C238" s="27" t="s">
        <v>230</v>
      </c>
      <c r="D238" s="28"/>
      <c r="E238" s="29">
        <f xml:space="preserve"> +E227 +E228 +E229 - E233</f>
        <v>436963394</v>
      </c>
      <c r="F238" s="29">
        <f xml:space="preserve"> +F227 +F228 +F229 - F233</f>
        <v>420494700</v>
      </c>
      <c r="G238" s="29">
        <f t="shared" si="3"/>
        <v>16468694</v>
      </c>
    </row>
  </sheetData>
  <mergeCells count="13">
    <mergeCell ref="B226:B238"/>
    <mergeCell ref="B149:B179"/>
    <mergeCell ref="C149:C164"/>
    <mergeCell ref="C165:C178"/>
    <mergeCell ref="B181:B224"/>
    <mergeCell ref="C181:C204"/>
    <mergeCell ref="C205:C223"/>
    <mergeCell ref="B2:G2"/>
    <mergeCell ref="B3:G3"/>
    <mergeCell ref="B5:D5"/>
    <mergeCell ref="B6:B148"/>
    <mergeCell ref="C6:C68"/>
    <mergeCell ref="C69:C147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CFBAE-E947-4827-AD88-6D8A33E45209}">
  <sheetPr>
    <pageSetUpPr fitToPage="1"/>
  </sheetPr>
  <dimension ref="B1:G238"/>
  <sheetViews>
    <sheetView showGridLines="0" workbookViewId="0"/>
  </sheetViews>
  <sheetFormatPr defaultRowHeight="18.75" x14ac:dyDescent="0.4"/>
  <cols>
    <col min="1" max="3" width="2.875" customWidth="1"/>
    <col min="4" max="4" width="59.75" customWidth="1"/>
    <col min="5" max="7" width="20.75" customWidth="1"/>
  </cols>
  <sheetData>
    <row r="1" spans="2:7" ht="21" x14ac:dyDescent="0.4">
      <c r="B1" s="1"/>
      <c r="C1" s="1"/>
      <c r="D1" s="1"/>
      <c r="E1" s="2"/>
      <c r="F1" s="2"/>
      <c r="G1" s="3" t="s">
        <v>0</v>
      </c>
    </row>
    <row r="2" spans="2:7" ht="21" x14ac:dyDescent="0.4">
      <c r="B2" s="4" t="s">
        <v>232</v>
      </c>
      <c r="C2" s="4"/>
      <c r="D2" s="4"/>
      <c r="E2" s="4"/>
      <c r="F2" s="4"/>
      <c r="G2" s="4"/>
    </row>
    <row r="3" spans="2:7" ht="21" x14ac:dyDescent="0.4">
      <c r="B3" s="5" t="s">
        <v>2</v>
      </c>
      <c r="C3" s="5"/>
      <c r="D3" s="5"/>
      <c r="E3" s="5"/>
      <c r="F3" s="5"/>
      <c r="G3" s="5"/>
    </row>
    <row r="4" spans="2:7" x14ac:dyDescent="0.4">
      <c r="B4" s="6"/>
      <c r="C4" s="6"/>
      <c r="D4" s="6"/>
      <c r="E4" s="6"/>
      <c r="F4" s="2"/>
      <c r="G4" s="6" t="s">
        <v>3</v>
      </c>
    </row>
    <row r="5" spans="2:7" x14ac:dyDescent="0.4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</row>
    <row r="6" spans="2:7" x14ac:dyDescent="0.4">
      <c r="B6" s="9" t="s">
        <v>8</v>
      </c>
      <c r="C6" s="9" t="s">
        <v>9</v>
      </c>
      <c r="D6" s="10" t="s">
        <v>10</v>
      </c>
      <c r="E6" s="11">
        <f>+E7+E11+E18+E25+E28+E32+E45</f>
        <v>0</v>
      </c>
      <c r="F6" s="11">
        <f>+F7+F11+F18+F25+F28+F32+F45</f>
        <v>0</v>
      </c>
      <c r="G6" s="11">
        <f>E6-F6</f>
        <v>0</v>
      </c>
    </row>
    <row r="7" spans="2:7" x14ac:dyDescent="0.4">
      <c r="B7" s="12"/>
      <c r="C7" s="12"/>
      <c r="D7" s="13" t="s">
        <v>11</v>
      </c>
      <c r="E7" s="14">
        <f>+E8+E9+E10</f>
        <v>0</v>
      </c>
      <c r="F7" s="14">
        <f>+F8+F9+F10</f>
        <v>0</v>
      </c>
      <c r="G7" s="14">
        <f t="shared" ref="G7:G70" si="0">E7-F7</f>
        <v>0</v>
      </c>
    </row>
    <row r="8" spans="2:7" x14ac:dyDescent="0.4">
      <c r="B8" s="12"/>
      <c r="C8" s="12"/>
      <c r="D8" s="13" t="s">
        <v>12</v>
      </c>
      <c r="E8" s="14"/>
      <c r="F8" s="14"/>
      <c r="G8" s="14">
        <f t="shared" si="0"/>
        <v>0</v>
      </c>
    </row>
    <row r="9" spans="2:7" x14ac:dyDescent="0.4">
      <c r="B9" s="12"/>
      <c r="C9" s="12"/>
      <c r="D9" s="13" t="s">
        <v>13</v>
      </c>
      <c r="E9" s="14"/>
      <c r="F9" s="14"/>
      <c r="G9" s="14">
        <f t="shared" si="0"/>
        <v>0</v>
      </c>
    </row>
    <row r="10" spans="2:7" x14ac:dyDescent="0.4">
      <c r="B10" s="12"/>
      <c r="C10" s="12"/>
      <c r="D10" s="13" t="s">
        <v>14</v>
      </c>
      <c r="E10" s="14"/>
      <c r="F10" s="14"/>
      <c r="G10" s="14">
        <f t="shared" si="0"/>
        <v>0</v>
      </c>
    </row>
    <row r="11" spans="2:7" x14ac:dyDescent="0.4">
      <c r="B11" s="12"/>
      <c r="C11" s="12"/>
      <c r="D11" s="13" t="s">
        <v>15</v>
      </c>
      <c r="E11" s="14">
        <f>+E12+E13+E14+E15+E16+E17</f>
        <v>0</v>
      </c>
      <c r="F11" s="14">
        <f>+F12+F13+F14+F15+F16+F17</f>
        <v>0</v>
      </c>
      <c r="G11" s="14">
        <f t="shared" si="0"/>
        <v>0</v>
      </c>
    </row>
    <row r="12" spans="2:7" x14ac:dyDescent="0.4">
      <c r="B12" s="12"/>
      <c r="C12" s="12"/>
      <c r="D12" s="13" t="s">
        <v>12</v>
      </c>
      <c r="E12" s="14"/>
      <c r="F12" s="14"/>
      <c r="G12" s="14">
        <f t="shared" si="0"/>
        <v>0</v>
      </c>
    </row>
    <row r="13" spans="2:7" x14ac:dyDescent="0.4">
      <c r="B13" s="12"/>
      <c r="C13" s="12"/>
      <c r="D13" s="13" t="s">
        <v>16</v>
      </c>
      <c r="E13" s="14"/>
      <c r="F13" s="14"/>
      <c r="G13" s="14">
        <f t="shared" si="0"/>
        <v>0</v>
      </c>
    </row>
    <row r="14" spans="2:7" x14ac:dyDescent="0.4">
      <c r="B14" s="12"/>
      <c r="C14" s="12"/>
      <c r="D14" s="13" t="s">
        <v>17</v>
      </c>
      <c r="E14" s="14"/>
      <c r="F14" s="14"/>
      <c r="G14" s="14">
        <f t="shared" si="0"/>
        <v>0</v>
      </c>
    </row>
    <row r="15" spans="2:7" x14ac:dyDescent="0.4">
      <c r="B15" s="12"/>
      <c r="C15" s="12"/>
      <c r="D15" s="13" t="s">
        <v>18</v>
      </c>
      <c r="E15" s="14"/>
      <c r="F15" s="14"/>
      <c r="G15" s="14">
        <f t="shared" si="0"/>
        <v>0</v>
      </c>
    </row>
    <row r="16" spans="2:7" x14ac:dyDescent="0.4">
      <c r="B16" s="12"/>
      <c r="C16" s="12"/>
      <c r="D16" s="13" t="s">
        <v>19</v>
      </c>
      <c r="E16" s="14"/>
      <c r="F16" s="14"/>
      <c r="G16" s="14">
        <f t="shared" si="0"/>
        <v>0</v>
      </c>
    </row>
    <row r="17" spans="2:7" x14ac:dyDescent="0.4">
      <c r="B17" s="12"/>
      <c r="C17" s="12"/>
      <c r="D17" s="13" t="s">
        <v>20</v>
      </c>
      <c r="E17" s="14"/>
      <c r="F17" s="14"/>
      <c r="G17" s="14">
        <f t="shared" si="0"/>
        <v>0</v>
      </c>
    </row>
    <row r="18" spans="2:7" x14ac:dyDescent="0.4">
      <c r="B18" s="12"/>
      <c r="C18" s="12"/>
      <c r="D18" s="13" t="s">
        <v>21</v>
      </c>
      <c r="E18" s="14">
        <f>+E19+E20+E21+E22+E23+E24</f>
        <v>0</v>
      </c>
      <c r="F18" s="14">
        <f>+F19+F20+F21+F22+F23+F24</f>
        <v>0</v>
      </c>
      <c r="G18" s="14">
        <f t="shared" si="0"/>
        <v>0</v>
      </c>
    </row>
    <row r="19" spans="2:7" x14ac:dyDescent="0.4">
      <c r="B19" s="12"/>
      <c r="C19" s="12"/>
      <c r="D19" s="13" t="s">
        <v>12</v>
      </c>
      <c r="E19" s="14"/>
      <c r="F19" s="14"/>
      <c r="G19" s="14">
        <f t="shared" si="0"/>
        <v>0</v>
      </c>
    </row>
    <row r="20" spans="2:7" x14ac:dyDescent="0.4">
      <c r="B20" s="12"/>
      <c r="C20" s="12"/>
      <c r="D20" s="13" t="s">
        <v>16</v>
      </c>
      <c r="E20" s="14"/>
      <c r="F20" s="14"/>
      <c r="G20" s="14">
        <f t="shared" si="0"/>
        <v>0</v>
      </c>
    </row>
    <row r="21" spans="2:7" x14ac:dyDescent="0.4">
      <c r="B21" s="12"/>
      <c r="C21" s="12"/>
      <c r="D21" s="13" t="s">
        <v>17</v>
      </c>
      <c r="E21" s="14"/>
      <c r="F21" s="14"/>
      <c r="G21" s="14">
        <f t="shared" si="0"/>
        <v>0</v>
      </c>
    </row>
    <row r="22" spans="2:7" x14ac:dyDescent="0.4">
      <c r="B22" s="12"/>
      <c r="C22" s="12"/>
      <c r="D22" s="13" t="s">
        <v>18</v>
      </c>
      <c r="E22" s="14"/>
      <c r="F22" s="14"/>
      <c r="G22" s="14">
        <f t="shared" si="0"/>
        <v>0</v>
      </c>
    </row>
    <row r="23" spans="2:7" x14ac:dyDescent="0.4">
      <c r="B23" s="12"/>
      <c r="C23" s="12"/>
      <c r="D23" s="13" t="s">
        <v>19</v>
      </c>
      <c r="E23" s="14"/>
      <c r="F23" s="14"/>
      <c r="G23" s="14">
        <f t="shared" si="0"/>
        <v>0</v>
      </c>
    </row>
    <row r="24" spans="2:7" x14ac:dyDescent="0.4">
      <c r="B24" s="12"/>
      <c r="C24" s="12"/>
      <c r="D24" s="13" t="s">
        <v>20</v>
      </c>
      <c r="E24" s="14"/>
      <c r="F24" s="14"/>
      <c r="G24" s="14">
        <f t="shared" si="0"/>
        <v>0</v>
      </c>
    </row>
    <row r="25" spans="2:7" x14ac:dyDescent="0.4">
      <c r="B25" s="12"/>
      <c r="C25" s="12"/>
      <c r="D25" s="13" t="s">
        <v>22</v>
      </c>
      <c r="E25" s="14">
        <f>+E26+E27</f>
        <v>0</v>
      </c>
      <c r="F25" s="14">
        <f>+F26+F27</f>
        <v>0</v>
      </c>
      <c r="G25" s="14">
        <f t="shared" si="0"/>
        <v>0</v>
      </c>
    </row>
    <row r="26" spans="2:7" x14ac:dyDescent="0.4">
      <c r="B26" s="12"/>
      <c r="C26" s="12"/>
      <c r="D26" s="13" t="s">
        <v>23</v>
      </c>
      <c r="E26" s="14"/>
      <c r="F26" s="14"/>
      <c r="G26" s="14">
        <f t="shared" si="0"/>
        <v>0</v>
      </c>
    </row>
    <row r="27" spans="2:7" x14ac:dyDescent="0.4">
      <c r="B27" s="12"/>
      <c r="C27" s="12"/>
      <c r="D27" s="13" t="s">
        <v>24</v>
      </c>
      <c r="E27" s="14"/>
      <c r="F27" s="14"/>
      <c r="G27" s="14">
        <f t="shared" si="0"/>
        <v>0</v>
      </c>
    </row>
    <row r="28" spans="2:7" x14ac:dyDescent="0.4">
      <c r="B28" s="12"/>
      <c r="C28" s="12"/>
      <c r="D28" s="13" t="s">
        <v>25</v>
      </c>
      <c r="E28" s="14">
        <f>+E29+E30+E31</f>
        <v>0</v>
      </c>
      <c r="F28" s="14">
        <f>+F29+F30+F31</f>
        <v>0</v>
      </c>
      <c r="G28" s="14">
        <f t="shared" si="0"/>
        <v>0</v>
      </c>
    </row>
    <row r="29" spans="2:7" x14ac:dyDescent="0.4">
      <c r="B29" s="12"/>
      <c r="C29" s="12"/>
      <c r="D29" s="13" t="s">
        <v>26</v>
      </c>
      <c r="E29" s="14"/>
      <c r="F29" s="14"/>
      <c r="G29" s="14">
        <f t="shared" si="0"/>
        <v>0</v>
      </c>
    </row>
    <row r="30" spans="2:7" x14ac:dyDescent="0.4">
      <c r="B30" s="12"/>
      <c r="C30" s="12"/>
      <c r="D30" s="13" t="s">
        <v>27</v>
      </c>
      <c r="E30" s="14"/>
      <c r="F30" s="14"/>
      <c r="G30" s="14">
        <f t="shared" si="0"/>
        <v>0</v>
      </c>
    </row>
    <row r="31" spans="2:7" x14ac:dyDescent="0.4">
      <c r="B31" s="12"/>
      <c r="C31" s="12"/>
      <c r="D31" s="13" t="s">
        <v>28</v>
      </c>
      <c r="E31" s="14"/>
      <c r="F31" s="14"/>
      <c r="G31" s="14">
        <f t="shared" si="0"/>
        <v>0</v>
      </c>
    </row>
    <row r="32" spans="2:7" x14ac:dyDescent="0.4">
      <c r="B32" s="12"/>
      <c r="C32" s="12"/>
      <c r="D32" s="13" t="s">
        <v>29</v>
      </c>
      <c r="E32" s="14">
        <f>+E33+E34+E35+E36+E37+E38+E39+E40+E41+E42+E43+E44</f>
        <v>0</v>
      </c>
      <c r="F32" s="14">
        <f>+F33+F34+F35+F36+F37+F38+F39+F40+F41+F42+F43+F44</f>
        <v>0</v>
      </c>
      <c r="G32" s="14">
        <f t="shared" si="0"/>
        <v>0</v>
      </c>
    </row>
    <row r="33" spans="2:7" x14ac:dyDescent="0.4">
      <c r="B33" s="12"/>
      <c r="C33" s="12"/>
      <c r="D33" s="13" t="s">
        <v>30</v>
      </c>
      <c r="E33" s="14"/>
      <c r="F33" s="14"/>
      <c r="G33" s="14">
        <f t="shared" si="0"/>
        <v>0</v>
      </c>
    </row>
    <row r="34" spans="2:7" x14ac:dyDescent="0.4">
      <c r="B34" s="12"/>
      <c r="C34" s="12"/>
      <c r="D34" s="13" t="s">
        <v>31</v>
      </c>
      <c r="E34" s="14"/>
      <c r="F34" s="14"/>
      <c r="G34" s="14">
        <f t="shared" si="0"/>
        <v>0</v>
      </c>
    </row>
    <row r="35" spans="2:7" x14ac:dyDescent="0.4">
      <c r="B35" s="12"/>
      <c r="C35" s="12"/>
      <c r="D35" s="13" t="s">
        <v>32</v>
      </c>
      <c r="E35" s="14"/>
      <c r="F35" s="14"/>
      <c r="G35" s="14">
        <f t="shared" si="0"/>
        <v>0</v>
      </c>
    </row>
    <row r="36" spans="2:7" x14ac:dyDescent="0.4">
      <c r="B36" s="12"/>
      <c r="C36" s="12"/>
      <c r="D36" s="13" t="s">
        <v>33</v>
      </c>
      <c r="E36" s="14"/>
      <c r="F36" s="14"/>
      <c r="G36" s="14">
        <f t="shared" si="0"/>
        <v>0</v>
      </c>
    </row>
    <row r="37" spans="2:7" x14ac:dyDescent="0.4">
      <c r="B37" s="12"/>
      <c r="C37" s="12"/>
      <c r="D37" s="13" t="s">
        <v>34</v>
      </c>
      <c r="E37" s="14"/>
      <c r="F37" s="14"/>
      <c r="G37" s="14">
        <f t="shared" si="0"/>
        <v>0</v>
      </c>
    </row>
    <row r="38" spans="2:7" x14ac:dyDescent="0.4">
      <c r="B38" s="12"/>
      <c r="C38" s="12"/>
      <c r="D38" s="13" t="s">
        <v>35</v>
      </c>
      <c r="E38" s="14"/>
      <c r="F38" s="14"/>
      <c r="G38" s="14">
        <f t="shared" si="0"/>
        <v>0</v>
      </c>
    </row>
    <row r="39" spans="2:7" x14ac:dyDescent="0.4">
      <c r="B39" s="12"/>
      <c r="C39" s="12"/>
      <c r="D39" s="13" t="s">
        <v>36</v>
      </c>
      <c r="E39" s="14"/>
      <c r="F39" s="14"/>
      <c r="G39" s="14">
        <f t="shared" si="0"/>
        <v>0</v>
      </c>
    </row>
    <row r="40" spans="2:7" x14ac:dyDescent="0.4">
      <c r="B40" s="12"/>
      <c r="C40" s="12"/>
      <c r="D40" s="13" t="s">
        <v>37</v>
      </c>
      <c r="E40" s="14"/>
      <c r="F40" s="14"/>
      <c r="G40" s="14">
        <f t="shared" si="0"/>
        <v>0</v>
      </c>
    </row>
    <row r="41" spans="2:7" x14ac:dyDescent="0.4">
      <c r="B41" s="12"/>
      <c r="C41" s="12"/>
      <c r="D41" s="13" t="s">
        <v>38</v>
      </c>
      <c r="E41" s="14"/>
      <c r="F41" s="14"/>
      <c r="G41" s="14">
        <f t="shared" si="0"/>
        <v>0</v>
      </c>
    </row>
    <row r="42" spans="2:7" x14ac:dyDescent="0.4">
      <c r="B42" s="12"/>
      <c r="C42" s="12"/>
      <c r="D42" s="13" t="s">
        <v>39</v>
      </c>
      <c r="E42" s="14"/>
      <c r="F42" s="14"/>
      <c r="G42" s="14">
        <f t="shared" si="0"/>
        <v>0</v>
      </c>
    </row>
    <row r="43" spans="2:7" x14ac:dyDescent="0.4">
      <c r="B43" s="12"/>
      <c r="C43" s="12"/>
      <c r="D43" s="13" t="s">
        <v>40</v>
      </c>
      <c r="E43" s="14"/>
      <c r="F43" s="14"/>
      <c r="G43" s="14">
        <f t="shared" si="0"/>
        <v>0</v>
      </c>
    </row>
    <row r="44" spans="2:7" x14ac:dyDescent="0.4">
      <c r="B44" s="12"/>
      <c r="C44" s="12"/>
      <c r="D44" s="13" t="s">
        <v>41</v>
      </c>
      <c r="E44" s="14"/>
      <c r="F44" s="14"/>
      <c r="G44" s="14">
        <f t="shared" si="0"/>
        <v>0</v>
      </c>
    </row>
    <row r="45" spans="2:7" x14ac:dyDescent="0.4">
      <c r="B45" s="12"/>
      <c r="C45" s="12"/>
      <c r="D45" s="13" t="s">
        <v>42</v>
      </c>
      <c r="E45" s="14">
        <f>+E46+E47+E48+E49+E50+E51+E52+E53+E54</f>
        <v>0</v>
      </c>
      <c r="F45" s="14">
        <f>+F46+F47+F48+F49+F50+F51+F52+F53+F54</f>
        <v>0</v>
      </c>
      <c r="G45" s="14">
        <f t="shared" si="0"/>
        <v>0</v>
      </c>
    </row>
    <row r="46" spans="2:7" x14ac:dyDescent="0.4">
      <c r="B46" s="12"/>
      <c r="C46" s="12"/>
      <c r="D46" s="13" t="s">
        <v>43</v>
      </c>
      <c r="E46" s="14"/>
      <c r="F46" s="14"/>
      <c r="G46" s="14">
        <f t="shared" si="0"/>
        <v>0</v>
      </c>
    </row>
    <row r="47" spans="2:7" x14ac:dyDescent="0.4">
      <c r="B47" s="12"/>
      <c r="C47" s="12"/>
      <c r="D47" s="13" t="s">
        <v>44</v>
      </c>
      <c r="E47" s="14"/>
      <c r="F47" s="14"/>
      <c r="G47" s="14">
        <f t="shared" si="0"/>
        <v>0</v>
      </c>
    </row>
    <row r="48" spans="2:7" x14ac:dyDescent="0.4">
      <c r="B48" s="12"/>
      <c r="C48" s="12"/>
      <c r="D48" s="13" t="s">
        <v>45</v>
      </c>
      <c r="E48" s="14"/>
      <c r="F48" s="14"/>
      <c r="G48" s="14">
        <f t="shared" si="0"/>
        <v>0</v>
      </c>
    </row>
    <row r="49" spans="2:7" x14ac:dyDescent="0.4">
      <c r="B49" s="12"/>
      <c r="C49" s="12"/>
      <c r="D49" s="13" t="s">
        <v>46</v>
      </c>
      <c r="E49" s="14"/>
      <c r="F49" s="14"/>
      <c r="G49" s="14">
        <f t="shared" si="0"/>
        <v>0</v>
      </c>
    </row>
    <row r="50" spans="2:7" x14ac:dyDescent="0.4">
      <c r="B50" s="12"/>
      <c r="C50" s="12"/>
      <c r="D50" s="13" t="s">
        <v>47</v>
      </c>
      <c r="E50" s="14"/>
      <c r="F50" s="14"/>
      <c r="G50" s="14">
        <f t="shared" si="0"/>
        <v>0</v>
      </c>
    </row>
    <row r="51" spans="2:7" x14ac:dyDescent="0.4">
      <c r="B51" s="12"/>
      <c r="C51" s="12"/>
      <c r="D51" s="13" t="s">
        <v>48</v>
      </c>
      <c r="E51" s="14"/>
      <c r="F51" s="14"/>
      <c r="G51" s="14">
        <f t="shared" si="0"/>
        <v>0</v>
      </c>
    </row>
    <row r="52" spans="2:7" x14ac:dyDescent="0.4">
      <c r="B52" s="12"/>
      <c r="C52" s="12"/>
      <c r="D52" s="13" t="s">
        <v>49</v>
      </c>
      <c r="E52" s="14"/>
      <c r="F52" s="14"/>
      <c r="G52" s="14">
        <f t="shared" si="0"/>
        <v>0</v>
      </c>
    </row>
    <row r="53" spans="2:7" x14ac:dyDescent="0.4">
      <c r="B53" s="12"/>
      <c r="C53" s="12"/>
      <c r="D53" s="13" t="s">
        <v>50</v>
      </c>
      <c r="E53" s="14"/>
      <c r="F53" s="14"/>
      <c r="G53" s="14">
        <f t="shared" si="0"/>
        <v>0</v>
      </c>
    </row>
    <row r="54" spans="2:7" x14ac:dyDescent="0.4">
      <c r="B54" s="12"/>
      <c r="C54" s="12"/>
      <c r="D54" s="13" t="s">
        <v>51</v>
      </c>
      <c r="E54" s="14"/>
      <c r="F54" s="14"/>
      <c r="G54" s="14">
        <f t="shared" si="0"/>
        <v>0</v>
      </c>
    </row>
    <row r="55" spans="2:7" x14ac:dyDescent="0.4">
      <c r="B55" s="12"/>
      <c r="C55" s="12"/>
      <c r="D55" s="13" t="s">
        <v>52</v>
      </c>
      <c r="E55" s="14">
        <f>+E56</f>
        <v>38106093</v>
      </c>
      <c r="F55" s="14">
        <f>+F56</f>
        <v>37827365</v>
      </c>
      <c r="G55" s="14">
        <f t="shared" si="0"/>
        <v>278728</v>
      </c>
    </row>
    <row r="56" spans="2:7" x14ac:dyDescent="0.4">
      <c r="B56" s="12"/>
      <c r="C56" s="12"/>
      <c r="D56" s="13" t="s">
        <v>53</v>
      </c>
      <c r="E56" s="14">
        <f>+E57+E58+E59+E60+E61+E62</f>
        <v>38106093</v>
      </c>
      <c r="F56" s="14">
        <f>+F57+F58+F59+F60+F61+F62</f>
        <v>37827365</v>
      </c>
      <c r="G56" s="14">
        <f t="shared" si="0"/>
        <v>278728</v>
      </c>
    </row>
    <row r="57" spans="2:7" x14ac:dyDescent="0.4">
      <c r="B57" s="12"/>
      <c r="C57" s="12"/>
      <c r="D57" s="13" t="s">
        <v>54</v>
      </c>
      <c r="E57" s="14">
        <v>5142000</v>
      </c>
      <c r="F57" s="14">
        <v>5165000</v>
      </c>
      <c r="G57" s="14">
        <f t="shared" si="0"/>
        <v>-23000</v>
      </c>
    </row>
    <row r="58" spans="2:7" x14ac:dyDescent="0.4">
      <c r="B58" s="12"/>
      <c r="C58" s="12"/>
      <c r="D58" s="13" t="s">
        <v>41</v>
      </c>
      <c r="E58" s="14">
        <v>14679893</v>
      </c>
      <c r="F58" s="14">
        <v>16482765</v>
      </c>
      <c r="G58" s="14">
        <f t="shared" si="0"/>
        <v>-1802872</v>
      </c>
    </row>
    <row r="59" spans="2:7" x14ac:dyDescent="0.4">
      <c r="B59" s="12"/>
      <c r="C59" s="12"/>
      <c r="D59" s="13" t="s">
        <v>43</v>
      </c>
      <c r="E59" s="14"/>
      <c r="F59" s="14"/>
      <c r="G59" s="14">
        <f t="shared" si="0"/>
        <v>0</v>
      </c>
    </row>
    <row r="60" spans="2:7" x14ac:dyDescent="0.4">
      <c r="B60" s="12"/>
      <c r="C60" s="12"/>
      <c r="D60" s="13" t="s">
        <v>44</v>
      </c>
      <c r="E60" s="14">
        <v>18284200</v>
      </c>
      <c r="F60" s="14">
        <v>16179600</v>
      </c>
      <c r="G60" s="14">
        <f t="shared" si="0"/>
        <v>2104600</v>
      </c>
    </row>
    <row r="61" spans="2:7" x14ac:dyDescent="0.4">
      <c r="B61" s="12"/>
      <c r="C61" s="12"/>
      <c r="D61" s="13" t="s">
        <v>45</v>
      </c>
      <c r="E61" s="14"/>
      <c r="F61" s="14"/>
      <c r="G61" s="14">
        <f t="shared" si="0"/>
        <v>0</v>
      </c>
    </row>
    <row r="62" spans="2:7" x14ac:dyDescent="0.4">
      <c r="B62" s="12"/>
      <c r="C62" s="12"/>
      <c r="D62" s="13" t="s">
        <v>51</v>
      </c>
      <c r="E62" s="14"/>
      <c r="F62" s="14"/>
      <c r="G62" s="14">
        <f t="shared" si="0"/>
        <v>0</v>
      </c>
    </row>
    <row r="63" spans="2:7" x14ac:dyDescent="0.4">
      <c r="B63" s="12"/>
      <c r="C63" s="12"/>
      <c r="D63" s="13" t="s">
        <v>55</v>
      </c>
      <c r="E63" s="14">
        <f>+E64+E65</f>
        <v>0</v>
      </c>
      <c r="F63" s="14">
        <f>+F64+F65</f>
        <v>0</v>
      </c>
      <c r="G63" s="14">
        <f t="shared" si="0"/>
        <v>0</v>
      </c>
    </row>
    <row r="64" spans="2:7" x14ac:dyDescent="0.4">
      <c r="B64" s="12"/>
      <c r="C64" s="12"/>
      <c r="D64" s="13" t="s">
        <v>56</v>
      </c>
      <c r="E64" s="14"/>
      <c r="F64" s="14"/>
      <c r="G64" s="14">
        <f t="shared" si="0"/>
        <v>0</v>
      </c>
    </row>
    <row r="65" spans="2:7" x14ac:dyDescent="0.4">
      <c r="B65" s="12"/>
      <c r="C65" s="12"/>
      <c r="D65" s="13" t="s">
        <v>57</v>
      </c>
      <c r="E65" s="14"/>
      <c r="F65" s="14"/>
      <c r="G65" s="14">
        <f t="shared" si="0"/>
        <v>0</v>
      </c>
    </row>
    <row r="66" spans="2:7" x14ac:dyDescent="0.4">
      <c r="B66" s="12"/>
      <c r="C66" s="12"/>
      <c r="D66" s="13" t="s">
        <v>58</v>
      </c>
      <c r="E66" s="14"/>
      <c r="F66" s="14"/>
      <c r="G66" s="14">
        <f t="shared" si="0"/>
        <v>0</v>
      </c>
    </row>
    <row r="67" spans="2:7" x14ac:dyDescent="0.4">
      <c r="B67" s="12"/>
      <c r="C67" s="12"/>
      <c r="D67" s="13" t="s">
        <v>59</v>
      </c>
      <c r="E67" s="14"/>
      <c r="F67" s="14"/>
      <c r="G67" s="14">
        <f t="shared" si="0"/>
        <v>0</v>
      </c>
    </row>
    <row r="68" spans="2:7" x14ac:dyDescent="0.4">
      <c r="B68" s="12"/>
      <c r="C68" s="15"/>
      <c r="D68" s="16" t="s">
        <v>60</v>
      </c>
      <c r="E68" s="17">
        <f>+E6+E55+E63+E66+E67</f>
        <v>38106093</v>
      </c>
      <c r="F68" s="17">
        <f>+F6+F55+F63+F66+F67</f>
        <v>37827365</v>
      </c>
      <c r="G68" s="17">
        <f t="shared" si="0"/>
        <v>278728</v>
      </c>
    </row>
    <row r="69" spans="2:7" x14ac:dyDescent="0.4">
      <c r="B69" s="12"/>
      <c r="C69" s="9" t="s">
        <v>61</v>
      </c>
      <c r="D69" s="13" t="s">
        <v>62</v>
      </c>
      <c r="E69" s="14">
        <f>+E70+E71+E89+E90+E91+E92+E93+E94+E95+E96+E97</f>
        <v>21805753</v>
      </c>
      <c r="F69" s="14">
        <f>+F70+F71+F89+F90+F91+F92+F93+F94+F95+F96+F97</f>
        <v>22045296</v>
      </c>
      <c r="G69" s="14">
        <f t="shared" si="0"/>
        <v>-239543</v>
      </c>
    </row>
    <row r="70" spans="2:7" x14ac:dyDescent="0.4">
      <c r="B70" s="12"/>
      <c r="C70" s="12"/>
      <c r="D70" s="13" t="s">
        <v>63</v>
      </c>
      <c r="E70" s="14"/>
      <c r="F70" s="14"/>
      <c r="G70" s="14">
        <f t="shared" si="0"/>
        <v>0</v>
      </c>
    </row>
    <row r="71" spans="2:7" x14ac:dyDescent="0.4">
      <c r="B71" s="12"/>
      <c r="C71" s="12"/>
      <c r="D71" s="13" t="s">
        <v>64</v>
      </c>
      <c r="E71" s="14">
        <f>+E72+E73+E74+E75+E76+E77+E78+E79+E80+E81+E82+E83+E84+E85+E86+E87+E88</f>
        <v>12881394</v>
      </c>
      <c r="F71" s="14">
        <f>+F72+F73+F74+F75+F76+F77+F78+F79+F80+F81+F82+F83+F84+F85+F86+F87+F88</f>
        <v>12927435</v>
      </c>
      <c r="G71" s="14">
        <f t="shared" ref="G71:G134" si="1">E71-F71</f>
        <v>-46041</v>
      </c>
    </row>
    <row r="72" spans="2:7" x14ac:dyDescent="0.4">
      <c r="B72" s="12"/>
      <c r="C72" s="12"/>
      <c r="D72" s="13" t="s">
        <v>65</v>
      </c>
      <c r="E72" s="14">
        <v>9815040</v>
      </c>
      <c r="F72" s="14">
        <v>10128240</v>
      </c>
      <c r="G72" s="14">
        <f t="shared" si="1"/>
        <v>-313200</v>
      </c>
    </row>
    <row r="73" spans="2:7" x14ac:dyDescent="0.4">
      <c r="B73" s="12"/>
      <c r="C73" s="12"/>
      <c r="D73" s="13" t="s">
        <v>66</v>
      </c>
      <c r="E73" s="14">
        <v>660000</v>
      </c>
      <c r="F73" s="14">
        <v>624000</v>
      </c>
      <c r="G73" s="14">
        <f t="shared" si="1"/>
        <v>36000</v>
      </c>
    </row>
    <row r="74" spans="2:7" x14ac:dyDescent="0.4">
      <c r="B74" s="12"/>
      <c r="C74" s="12"/>
      <c r="D74" s="13" t="s">
        <v>67</v>
      </c>
      <c r="E74" s="14">
        <v>240000</v>
      </c>
      <c r="F74" s="14">
        <v>240000</v>
      </c>
      <c r="G74" s="14">
        <f t="shared" si="1"/>
        <v>0</v>
      </c>
    </row>
    <row r="75" spans="2:7" x14ac:dyDescent="0.4">
      <c r="B75" s="12"/>
      <c r="C75" s="12"/>
      <c r="D75" s="13" t="s">
        <v>68</v>
      </c>
      <c r="E75" s="14">
        <v>252000</v>
      </c>
      <c r="F75" s="14">
        <v>252000</v>
      </c>
      <c r="G75" s="14">
        <f t="shared" si="1"/>
        <v>0</v>
      </c>
    </row>
    <row r="76" spans="2:7" x14ac:dyDescent="0.4">
      <c r="B76" s="12"/>
      <c r="C76" s="12"/>
      <c r="D76" s="13" t="s">
        <v>69</v>
      </c>
      <c r="E76" s="14"/>
      <c r="F76" s="14"/>
      <c r="G76" s="14">
        <f t="shared" si="1"/>
        <v>0</v>
      </c>
    </row>
    <row r="77" spans="2:7" x14ac:dyDescent="0.4">
      <c r="B77" s="12"/>
      <c r="C77" s="12"/>
      <c r="D77" s="13" t="s">
        <v>70</v>
      </c>
      <c r="E77" s="14">
        <v>72000</v>
      </c>
      <c r="F77" s="14">
        <v>48000</v>
      </c>
      <c r="G77" s="14">
        <f t="shared" si="1"/>
        <v>24000</v>
      </c>
    </row>
    <row r="78" spans="2:7" x14ac:dyDescent="0.4">
      <c r="B78" s="12"/>
      <c r="C78" s="12"/>
      <c r="D78" s="13" t="s">
        <v>71</v>
      </c>
      <c r="E78" s="14"/>
      <c r="F78" s="14"/>
      <c r="G78" s="14">
        <f t="shared" si="1"/>
        <v>0</v>
      </c>
    </row>
    <row r="79" spans="2:7" x14ac:dyDescent="0.4">
      <c r="B79" s="12"/>
      <c r="C79" s="12"/>
      <c r="D79" s="13" t="s">
        <v>72</v>
      </c>
      <c r="E79" s="14"/>
      <c r="F79" s="14"/>
      <c r="G79" s="14">
        <f t="shared" si="1"/>
        <v>0</v>
      </c>
    </row>
    <row r="80" spans="2:7" x14ac:dyDescent="0.4">
      <c r="B80" s="12"/>
      <c r="C80" s="12"/>
      <c r="D80" s="13" t="s">
        <v>73</v>
      </c>
      <c r="E80" s="14">
        <v>523200</v>
      </c>
      <c r="F80" s="14">
        <v>516720</v>
      </c>
      <c r="G80" s="14">
        <f t="shared" si="1"/>
        <v>6480</v>
      </c>
    </row>
    <row r="81" spans="2:7" x14ac:dyDescent="0.4">
      <c r="B81" s="12"/>
      <c r="C81" s="12"/>
      <c r="D81" s="13" t="s">
        <v>74</v>
      </c>
      <c r="E81" s="14"/>
      <c r="F81" s="14"/>
      <c r="G81" s="14">
        <f t="shared" si="1"/>
        <v>0</v>
      </c>
    </row>
    <row r="82" spans="2:7" x14ac:dyDescent="0.4">
      <c r="B82" s="12"/>
      <c r="C82" s="12"/>
      <c r="D82" s="13" t="s">
        <v>75</v>
      </c>
      <c r="E82" s="14">
        <v>47200</v>
      </c>
      <c r="F82" s="14">
        <v>39200</v>
      </c>
      <c r="G82" s="14">
        <f t="shared" si="1"/>
        <v>8000</v>
      </c>
    </row>
    <row r="83" spans="2:7" x14ac:dyDescent="0.4">
      <c r="B83" s="12"/>
      <c r="C83" s="12"/>
      <c r="D83" s="13" t="s">
        <v>76</v>
      </c>
      <c r="E83" s="14"/>
      <c r="F83" s="14"/>
      <c r="G83" s="14">
        <f t="shared" si="1"/>
        <v>0</v>
      </c>
    </row>
    <row r="84" spans="2:7" x14ac:dyDescent="0.4">
      <c r="B84" s="12"/>
      <c r="C84" s="12"/>
      <c r="D84" s="13" t="s">
        <v>77</v>
      </c>
      <c r="E84" s="14">
        <v>553800</v>
      </c>
      <c r="F84" s="14">
        <v>486200</v>
      </c>
      <c r="G84" s="14">
        <f t="shared" si="1"/>
        <v>67600</v>
      </c>
    </row>
    <row r="85" spans="2:7" x14ac:dyDescent="0.4">
      <c r="B85" s="12"/>
      <c r="C85" s="12"/>
      <c r="D85" s="13" t="s">
        <v>78</v>
      </c>
      <c r="E85" s="14">
        <v>32700</v>
      </c>
      <c r="F85" s="14">
        <v>36600</v>
      </c>
      <c r="G85" s="14">
        <f t="shared" si="1"/>
        <v>-3900</v>
      </c>
    </row>
    <row r="86" spans="2:7" x14ac:dyDescent="0.4">
      <c r="B86" s="12"/>
      <c r="C86" s="12"/>
      <c r="D86" s="13" t="s">
        <v>79</v>
      </c>
      <c r="E86" s="14">
        <v>421454</v>
      </c>
      <c r="F86" s="14">
        <v>287675</v>
      </c>
      <c r="G86" s="14">
        <f t="shared" si="1"/>
        <v>133779</v>
      </c>
    </row>
    <row r="87" spans="2:7" x14ac:dyDescent="0.4">
      <c r="B87" s="12"/>
      <c r="C87" s="12"/>
      <c r="D87" s="13" t="s">
        <v>80</v>
      </c>
      <c r="E87" s="14"/>
      <c r="F87" s="14">
        <v>136800</v>
      </c>
      <c r="G87" s="14">
        <f t="shared" si="1"/>
        <v>-136800</v>
      </c>
    </row>
    <row r="88" spans="2:7" x14ac:dyDescent="0.4">
      <c r="B88" s="12"/>
      <c r="C88" s="12"/>
      <c r="D88" s="13" t="s">
        <v>81</v>
      </c>
      <c r="E88" s="14">
        <v>264000</v>
      </c>
      <c r="F88" s="14">
        <v>132000</v>
      </c>
      <c r="G88" s="14">
        <f t="shared" si="1"/>
        <v>132000</v>
      </c>
    </row>
    <row r="89" spans="2:7" x14ac:dyDescent="0.4">
      <c r="B89" s="12"/>
      <c r="C89" s="12"/>
      <c r="D89" s="13" t="s">
        <v>82</v>
      </c>
      <c r="E89" s="14">
        <v>1990286</v>
      </c>
      <c r="F89" s="14">
        <v>2210656</v>
      </c>
      <c r="G89" s="14">
        <f t="shared" si="1"/>
        <v>-220370</v>
      </c>
    </row>
    <row r="90" spans="2:7" x14ac:dyDescent="0.4">
      <c r="B90" s="12"/>
      <c r="C90" s="12"/>
      <c r="D90" s="13" t="s">
        <v>83</v>
      </c>
      <c r="E90" s="14">
        <v>719000</v>
      </c>
      <c r="F90" s="14">
        <v>850000</v>
      </c>
      <c r="G90" s="14">
        <f t="shared" si="1"/>
        <v>-131000</v>
      </c>
    </row>
    <row r="91" spans="2:7" x14ac:dyDescent="0.4">
      <c r="B91" s="12"/>
      <c r="C91" s="12"/>
      <c r="D91" s="13" t="s">
        <v>84</v>
      </c>
      <c r="E91" s="14"/>
      <c r="F91" s="14"/>
      <c r="G91" s="14">
        <f t="shared" si="1"/>
        <v>0</v>
      </c>
    </row>
    <row r="92" spans="2:7" x14ac:dyDescent="0.4">
      <c r="B92" s="12"/>
      <c r="C92" s="12"/>
      <c r="D92" s="13" t="s">
        <v>85</v>
      </c>
      <c r="E92" s="14">
        <v>3250926</v>
      </c>
      <c r="F92" s="14">
        <v>3339782</v>
      </c>
      <c r="G92" s="14">
        <f t="shared" si="1"/>
        <v>-88856</v>
      </c>
    </row>
    <row r="93" spans="2:7" x14ac:dyDescent="0.4">
      <c r="B93" s="12"/>
      <c r="C93" s="12"/>
      <c r="D93" s="13" t="s">
        <v>86</v>
      </c>
      <c r="E93" s="14"/>
      <c r="F93" s="14"/>
      <c r="G93" s="14">
        <f t="shared" si="1"/>
        <v>0</v>
      </c>
    </row>
    <row r="94" spans="2:7" x14ac:dyDescent="0.4">
      <c r="B94" s="12"/>
      <c r="C94" s="12"/>
      <c r="D94" s="13" t="s">
        <v>87</v>
      </c>
      <c r="E94" s="14">
        <v>401100</v>
      </c>
      <c r="F94" s="14">
        <v>398700</v>
      </c>
      <c r="G94" s="14">
        <f t="shared" si="1"/>
        <v>2400</v>
      </c>
    </row>
    <row r="95" spans="2:7" x14ac:dyDescent="0.4">
      <c r="B95" s="12"/>
      <c r="C95" s="12"/>
      <c r="D95" s="13" t="s">
        <v>88</v>
      </c>
      <c r="E95" s="14"/>
      <c r="F95" s="14"/>
      <c r="G95" s="14">
        <f t="shared" si="1"/>
        <v>0</v>
      </c>
    </row>
    <row r="96" spans="2:7" x14ac:dyDescent="0.4">
      <c r="B96" s="12"/>
      <c r="C96" s="12"/>
      <c r="D96" s="13" t="s">
        <v>89</v>
      </c>
      <c r="E96" s="14"/>
      <c r="F96" s="14"/>
      <c r="G96" s="14">
        <f t="shared" si="1"/>
        <v>0</v>
      </c>
    </row>
    <row r="97" spans="2:7" x14ac:dyDescent="0.4">
      <c r="B97" s="12"/>
      <c r="C97" s="12"/>
      <c r="D97" s="13" t="s">
        <v>90</v>
      </c>
      <c r="E97" s="14">
        <f>+E98</f>
        <v>2563047</v>
      </c>
      <c r="F97" s="14">
        <f>+F98</f>
        <v>2318723</v>
      </c>
      <c r="G97" s="14">
        <f t="shared" si="1"/>
        <v>244324</v>
      </c>
    </row>
    <row r="98" spans="2:7" x14ac:dyDescent="0.4">
      <c r="B98" s="12"/>
      <c r="C98" s="12"/>
      <c r="D98" s="13" t="s">
        <v>91</v>
      </c>
      <c r="E98" s="14">
        <v>2563047</v>
      </c>
      <c r="F98" s="14">
        <v>2318723</v>
      </c>
      <c r="G98" s="14">
        <f t="shared" si="1"/>
        <v>244324</v>
      </c>
    </row>
    <row r="99" spans="2:7" x14ac:dyDescent="0.4">
      <c r="B99" s="12"/>
      <c r="C99" s="12"/>
      <c r="D99" s="13" t="s">
        <v>92</v>
      </c>
      <c r="E99" s="14">
        <f>+E100+E101+E102+E103+E104+E105+E106+E107+E108+E109+E110+E111+E112+E113+E114+E115</f>
        <v>9826214</v>
      </c>
      <c r="F99" s="14">
        <f>+F100+F101+F102+F103+F104+F105+F106+F107+F108+F109+F110+F111+F112+F113+F114+F115</f>
        <v>10426451</v>
      </c>
      <c r="G99" s="14">
        <f t="shared" si="1"/>
        <v>-600237</v>
      </c>
    </row>
    <row r="100" spans="2:7" x14ac:dyDescent="0.4">
      <c r="B100" s="12"/>
      <c r="C100" s="12"/>
      <c r="D100" s="13" t="s">
        <v>93</v>
      </c>
      <c r="E100" s="14">
        <v>4895787</v>
      </c>
      <c r="F100" s="14">
        <v>4846097</v>
      </c>
      <c r="G100" s="14">
        <f t="shared" si="1"/>
        <v>49690</v>
      </c>
    </row>
    <row r="101" spans="2:7" x14ac:dyDescent="0.4">
      <c r="B101" s="12"/>
      <c r="C101" s="12"/>
      <c r="D101" s="13" t="s">
        <v>94</v>
      </c>
      <c r="E101" s="14"/>
      <c r="F101" s="14"/>
      <c r="G101" s="14">
        <f t="shared" si="1"/>
        <v>0</v>
      </c>
    </row>
    <row r="102" spans="2:7" x14ac:dyDescent="0.4">
      <c r="B102" s="12"/>
      <c r="C102" s="12"/>
      <c r="D102" s="13" t="s">
        <v>95</v>
      </c>
      <c r="E102" s="14"/>
      <c r="F102" s="14"/>
      <c r="G102" s="14">
        <f t="shared" si="1"/>
        <v>0</v>
      </c>
    </row>
    <row r="103" spans="2:7" x14ac:dyDescent="0.4">
      <c r="B103" s="12"/>
      <c r="C103" s="12"/>
      <c r="D103" s="13" t="s">
        <v>96</v>
      </c>
      <c r="E103" s="14">
        <v>18700</v>
      </c>
      <c r="F103" s="14">
        <v>31438</v>
      </c>
      <c r="G103" s="14">
        <f t="shared" si="1"/>
        <v>-12738</v>
      </c>
    </row>
    <row r="104" spans="2:7" x14ac:dyDescent="0.4">
      <c r="B104" s="12"/>
      <c r="C104" s="12"/>
      <c r="D104" s="13" t="s">
        <v>97</v>
      </c>
      <c r="E104" s="14"/>
      <c r="F104" s="14"/>
      <c r="G104" s="14">
        <f t="shared" si="1"/>
        <v>0</v>
      </c>
    </row>
    <row r="105" spans="2:7" x14ac:dyDescent="0.4">
      <c r="B105" s="12"/>
      <c r="C105" s="12"/>
      <c r="D105" s="13" t="s">
        <v>98</v>
      </c>
      <c r="E105" s="14"/>
      <c r="F105" s="14"/>
      <c r="G105" s="14">
        <f t="shared" si="1"/>
        <v>0</v>
      </c>
    </row>
    <row r="106" spans="2:7" x14ac:dyDescent="0.4">
      <c r="B106" s="12"/>
      <c r="C106" s="12"/>
      <c r="D106" s="13" t="s">
        <v>99</v>
      </c>
      <c r="E106" s="14">
        <v>278043</v>
      </c>
      <c r="F106" s="14">
        <v>285196</v>
      </c>
      <c r="G106" s="14">
        <f t="shared" si="1"/>
        <v>-7153</v>
      </c>
    </row>
    <row r="107" spans="2:7" x14ac:dyDescent="0.4">
      <c r="B107" s="12"/>
      <c r="C107" s="12"/>
      <c r="D107" s="13" t="s">
        <v>100</v>
      </c>
      <c r="E107" s="14"/>
      <c r="F107" s="14"/>
      <c r="G107" s="14">
        <f t="shared" si="1"/>
        <v>0</v>
      </c>
    </row>
    <row r="108" spans="2:7" x14ac:dyDescent="0.4">
      <c r="B108" s="12"/>
      <c r="C108" s="12"/>
      <c r="D108" s="13" t="s">
        <v>101</v>
      </c>
      <c r="E108" s="14"/>
      <c r="F108" s="14"/>
      <c r="G108" s="14">
        <f t="shared" si="1"/>
        <v>0</v>
      </c>
    </row>
    <row r="109" spans="2:7" x14ac:dyDescent="0.4">
      <c r="B109" s="12"/>
      <c r="C109" s="12"/>
      <c r="D109" s="13" t="s">
        <v>102</v>
      </c>
      <c r="E109" s="14">
        <v>2634000</v>
      </c>
      <c r="F109" s="14">
        <v>3084000</v>
      </c>
      <c r="G109" s="14">
        <f t="shared" si="1"/>
        <v>-450000</v>
      </c>
    </row>
    <row r="110" spans="2:7" x14ac:dyDescent="0.4">
      <c r="B110" s="12"/>
      <c r="C110" s="12"/>
      <c r="D110" s="13" t="s">
        <v>103</v>
      </c>
      <c r="E110" s="14">
        <v>879000</v>
      </c>
      <c r="F110" s="14">
        <v>1143000</v>
      </c>
      <c r="G110" s="14">
        <f t="shared" si="1"/>
        <v>-264000</v>
      </c>
    </row>
    <row r="111" spans="2:7" x14ac:dyDescent="0.4">
      <c r="B111" s="12"/>
      <c r="C111" s="12"/>
      <c r="D111" s="13" t="s">
        <v>104</v>
      </c>
      <c r="E111" s="14">
        <v>453617</v>
      </c>
      <c r="F111" s="14">
        <v>468638</v>
      </c>
      <c r="G111" s="14">
        <f t="shared" si="1"/>
        <v>-15021</v>
      </c>
    </row>
    <row r="112" spans="2:7" x14ac:dyDescent="0.4">
      <c r="B112" s="12"/>
      <c r="C112" s="12"/>
      <c r="D112" s="13" t="s">
        <v>105</v>
      </c>
      <c r="E112" s="14">
        <v>399432</v>
      </c>
      <c r="F112" s="14">
        <v>283732</v>
      </c>
      <c r="G112" s="14">
        <f t="shared" si="1"/>
        <v>115700</v>
      </c>
    </row>
    <row r="113" spans="2:7" x14ac:dyDescent="0.4">
      <c r="B113" s="12"/>
      <c r="C113" s="12"/>
      <c r="D113" s="13" t="s">
        <v>106</v>
      </c>
      <c r="E113" s="14">
        <v>164796</v>
      </c>
      <c r="F113" s="14">
        <v>175651</v>
      </c>
      <c r="G113" s="14">
        <f t="shared" si="1"/>
        <v>-10855</v>
      </c>
    </row>
    <row r="114" spans="2:7" x14ac:dyDescent="0.4">
      <c r="B114" s="12"/>
      <c r="C114" s="12"/>
      <c r="D114" s="13" t="s">
        <v>107</v>
      </c>
      <c r="E114" s="14">
        <v>102839</v>
      </c>
      <c r="F114" s="14">
        <v>108699</v>
      </c>
      <c r="G114" s="14">
        <f t="shared" si="1"/>
        <v>-5860</v>
      </c>
    </row>
    <row r="115" spans="2:7" x14ac:dyDescent="0.4">
      <c r="B115" s="12"/>
      <c r="C115" s="12"/>
      <c r="D115" s="13" t="s">
        <v>108</v>
      </c>
      <c r="E115" s="14"/>
      <c r="F115" s="14"/>
      <c r="G115" s="14">
        <f t="shared" si="1"/>
        <v>0</v>
      </c>
    </row>
    <row r="116" spans="2:7" x14ac:dyDescent="0.4">
      <c r="B116" s="12"/>
      <c r="C116" s="12"/>
      <c r="D116" s="13" t="s">
        <v>109</v>
      </c>
      <c r="E116" s="14">
        <f>+E117+E118+E119+E120+E121+E122+E123+E124+E125+E126+E127+E128+E129+E130+E131+E132+E133+E134+E135+E136</f>
        <v>2520783</v>
      </c>
      <c r="F116" s="14">
        <f>+F117+F118+F119+F120+F121+F122+F123+F124+F125+F126+F127+F128+F129+F130+F131+F132+F133+F134+F135+F136</f>
        <v>2687961</v>
      </c>
      <c r="G116" s="14">
        <f t="shared" si="1"/>
        <v>-167178</v>
      </c>
    </row>
    <row r="117" spans="2:7" x14ac:dyDescent="0.4">
      <c r="B117" s="12"/>
      <c r="C117" s="12"/>
      <c r="D117" s="13" t="s">
        <v>110</v>
      </c>
      <c r="E117" s="14">
        <v>87780</v>
      </c>
      <c r="F117" s="14">
        <v>65340</v>
      </c>
      <c r="G117" s="14">
        <f t="shared" si="1"/>
        <v>22440</v>
      </c>
    </row>
    <row r="118" spans="2:7" x14ac:dyDescent="0.4">
      <c r="B118" s="12"/>
      <c r="C118" s="12"/>
      <c r="D118" s="13" t="s">
        <v>111</v>
      </c>
      <c r="E118" s="14"/>
      <c r="F118" s="14">
        <v>38927</v>
      </c>
      <c r="G118" s="14">
        <f t="shared" si="1"/>
        <v>-38927</v>
      </c>
    </row>
    <row r="119" spans="2:7" x14ac:dyDescent="0.4">
      <c r="B119" s="12"/>
      <c r="C119" s="12"/>
      <c r="D119" s="13" t="s">
        <v>112</v>
      </c>
      <c r="E119" s="14"/>
      <c r="F119" s="14">
        <v>1340</v>
      </c>
      <c r="G119" s="14">
        <f t="shared" si="1"/>
        <v>-1340</v>
      </c>
    </row>
    <row r="120" spans="2:7" x14ac:dyDescent="0.4">
      <c r="B120" s="12"/>
      <c r="C120" s="12"/>
      <c r="D120" s="13" t="s">
        <v>113</v>
      </c>
      <c r="E120" s="14">
        <v>233249</v>
      </c>
      <c r="F120" s="14">
        <v>163942</v>
      </c>
      <c r="G120" s="14">
        <f t="shared" si="1"/>
        <v>69307</v>
      </c>
    </row>
    <row r="121" spans="2:7" x14ac:dyDescent="0.4">
      <c r="B121" s="12"/>
      <c r="C121" s="12"/>
      <c r="D121" s="13" t="s">
        <v>114</v>
      </c>
      <c r="E121" s="14">
        <v>135816</v>
      </c>
      <c r="F121" s="14">
        <v>151405</v>
      </c>
      <c r="G121" s="14">
        <f t="shared" si="1"/>
        <v>-15589</v>
      </c>
    </row>
    <row r="122" spans="2:7" x14ac:dyDescent="0.4">
      <c r="B122" s="12"/>
      <c r="C122" s="12"/>
      <c r="D122" s="13" t="s">
        <v>115</v>
      </c>
      <c r="E122" s="14">
        <v>41000</v>
      </c>
      <c r="F122" s="14">
        <v>38000</v>
      </c>
      <c r="G122" s="14">
        <f t="shared" si="1"/>
        <v>3000</v>
      </c>
    </row>
    <row r="123" spans="2:7" x14ac:dyDescent="0.4">
      <c r="B123" s="12"/>
      <c r="C123" s="12"/>
      <c r="D123" s="13" t="s">
        <v>116</v>
      </c>
      <c r="E123" s="14">
        <v>272610</v>
      </c>
      <c r="F123" s="14">
        <v>336012</v>
      </c>
      <c r="G123" s="14">
        <f t="shared" si="1"/>
        <v>-63402</v>
      </c>
    </row>
    <row r="124" spans="2:7" x14ac:dyDescent="0.4">
      <c r="B124" s="12"/>
      <c r="C124" s="12"/>
      <c r="D124" s="13" t="s">
        <v>117</v>
      </c>
      <c r="E124" s="14">
        <v>243814</v>
      </c>
      <c r="F124" s="14">
        <v>218372</v>
      </c>
      <c r="G124" s="14">
        <f t="shared" si="1"/>
        <v>25442</v>
      </c>
    </row>
    <row r="125" spans="2:7" x14ac:dyDescent="0.4">
      <c r="B125" s="12"/>
      <c r="C125" s="12"/>
      <c r="D125" s="13" t="s">
        <v>118</v>
      </c>
      <c r="E125" s="14"/>
      <c r="F125" s="14"/>
      <c r="G125" s="14">
        <f t="shared" si="1"/>
        <v>0</v>
      </c>
    </row>
    <row r="126" spans="2:7" x14ac:dyDescent="0.4">
      <c r="B126" s="12"/>
      <c r="C126" s="12"/>
      <c r="D126" s="13" t="s">
        <v>119</v>
      </c>
      <c r="E126" s="14"/>
      <c r="F126" s="14"/>
      <c r="G126" s="14">
        <f t="shared" si="1"/>
        <v>0</v>
      </c>
    </row>
    <row r="127" spans="2:7" x14ac:dyDescent="0.4">
      <c r="B127" s="12"/>
      <c r="C127" s="12"/>
      <c r="D127" s="13" t="s">
        <v>120</v>
      </c>
      <c r="E127" s="14">
        <v>280000</v>
      </c>
      <c r="F127" s="14">
        <v>266000</v>
      </c>
      <c r="G127" s="14">
        <f t="shared" si="1"/>
        <v>14000</v>
      </c>
    </row>
    <row r="128" spans="2:7" x14ac:dyDescent="0.4">
      <c r="B128" s="12"/>
      <c r="C128" s="12"/>
      <c r="D128" s="13" t="s">
        <v>121</v>
      </c>
      <c r="E128" s="14">
        <v>203250</v>
      </c>
      <c r="F128" s="14">
        <v>217390</v>
      </c>
      <c r="G128" s="14">
        <f t="shared" si="1"/>
        <v>-14140</v>
      </c>
    </row>
    <row r="129" spans="2:7" x14ac:dyDescent="0.4">
      <c r="B129" s="12"/>
      <c r="C129" s="12"/>
      <c r="D129" s="13" t="s">
        <v>105</v>
      </c>
      <c r="E129" s="14"/>
      <c r="F129" s="14"/>
      <c r="G129" s="14">
        <f t="shared" si="1"/>
        <v>0</v>
      </c>
    </row>
    <row r="130" spans="2:7" x14ac:dyDescent="0.4">
      <c r="B130" s="12"/>
      <c r="C130" s="12"/>
      <c r="D130" s="13" t="s">
        <v>106</v>
      </c>
      <c r="E130" s="14"/>
      <c r="F130" s="14"/>
      <c r="G130" s="14">
        <f t="shared" si="1"/>
        <v>0</v>
      </c>
    </row>
    <row r="131" spans="2:7" x14ac:dyDescent="0.4">
      <c r="B131" s="12"/>
      <c r="C131" s="12"/>
      <c r="D131" s="13" t="s">
        <v>122</v>
      </c>
      <c r="E131" s="14">
        <v>14000</v>
      </c>
      <c r="F131" s="14">
        <v>14000</v>
      </c>
      <c r="G131" s="14">
        <f t="shared" si="1"/>
        <v>0</v>
      </c>
    </row>
    <row r="132" spans="2:7" x14ac:dyDescent="0.4">
      <c r="B132" s="12"/>
      <c r="C132" s="12"/>
      <c r="D132" s="13" t="s">
        <v>123</v>
      </c>
      <c r="E132" s="14">
        <v>25600</v>
      </c>
      <c r="F132" s="14">
        <v>62800</v>
      </c>
      <c r="G132" s="14">
        <f t="shared" si="1"/>
        <v>-37200</v>
      </c>
    </row>
    <row r="133" spans="2:7" x14ac:dyDescent="0.4">
      <c r="B133" s="12"/>
      <c r="C133" s="12"/>
      <c r="D133" s="13" t="s">
        <v>124</v>
      </c>
      <c r="E133" s="14">
        <v>870780</v>
      </c>
      <c r="F133" s="14">
        <v>1002925</v>
      </c>
      <c r="G133" s="14">
        <f t="shared" si="1"/>
        <v>-132145</v>
      </c>
    </row>
    <row r="134" spans="2:7" x14ac:dyDescent="0.4">
      <c r="B134" s="12"/>
      <c r="C134" s="12"/>
      <c r="D134" s="13" t="s">
        <v>125</v>
      </c>
      <c r="E134" s="14"/>
      <c r="F134" s="14"/>
      <c r="G134" s="14">
        <f t="shared" si="1"/>
        <v>0</v>
      </c>
    </row>
    <row r="135" spans="2:7" x14ac:dyDescent="0.4">
      <c r="B135" s="12"/>
      <c r="C135" s="12"/>
      <c r="D135" s="13" t="s">
        <v>126</v>
      </c>
      <c r="E135" s="14">
        <v>87800</v>
      </c>
      <c r="F135" s="14">
        <v>87800</v>
      </c>
      <c r="G135" s="14">
        <f t="shared" ref="G135:G198" si="2">E135-F135</f>
        <v>0</v>
      </c>
    </row>
    <row r="136" spans="2:7" x14ac:dyDescent="0.4">
      <c r="B136" s="12"/>
      <c r="C136" s="12"/>
      <c r="D136" s="13" t="s">
        <v>108</v>
      </c>
      <c r="E136" s="14">
        <f>+E137</f>
        <v>25084</v>
      </c>
      <c r="F136" s="14">
        <f>+F137</f>
        <v>23708</v>
      </c>
      <c r="G136" s="14">
        <f t="shared" si="2"/>
        <v>1376</v>
      </c>
    </row>
    <row r="137" spans="2:7" x14ac:dyDescent="0.4">
      <c r="B137" s="12"/>
      <c r="C137" s="12"/>
      <c r="D137" s="13" t="s">
        <v>127</v>
      </c>
      <c r="E137" s="14">
        <v>25084</v>
      </c>
      <c r="F137" s="14">
        <v>23708</v>
      </c>
      <c r="G137" s="14">
        <f t="shared" si="2"/>
        <v>1376</v>
      </c>
    </row>
    <row r="138" spans="2:7" x14ac:dyDescent="0.4">
      <c r="B138" s="12"/>
      <c r="C138" s="12"/>
      <c r="D138" s="13" t="s">
        <v>128</v>
      </c>
      <c r="E138" s="14"/>
      <c r="F138" s="14"/>
      <c r="G138" s="14">
        <f t="shared" si="2"/>
        <v>0</v>
      </c>
    </row>
    <row r="139" spans="2:7" x14ac:dyDescent="0.4">
      <c r="B139" s="12"/>
      <c r="C139" s="12"/>
      <c r="D139" s="13" t="s">
        <v>129</v>
      </c>
      <c r="E139" s="14">
        <v>4847891</v>
      </c>
      <c r="F139" s="14">
        <v>4585354</v>
      </c>
      <c r="G139" s="14">
        <f t="shared" si="2"/>
        <v>262537</v>
      </c>
    </row>
    <row r="140" spans="2:7" x14ac:dyDescent="0.4">
      <c r="B140" s="12"/>
      <c r="C140" s="12"/>
      <c r="D140" s="13" t="s">
        <v>130</v>
      </c>
      <c r="E140" s="14">
        <v>-1718263</v>
      </c>
      <c r="F140" s="14">
        <v>-1694648</v>
      </c>
      <c r="G140" s="14">
        <f t="shared" si="2"/>
        <v>-23615</v>
      </c>
    </row>
    <row r="141" spans="2:7" x14ac:dyDescent="0.4">
      <c r="B141" s="12"/>
      <c r="C141" s="12"/>
      <c r="D141" s="13" t="s">
        <v>131</v>
      </c>
      <c r="E141" s="14"/>
      <c r="F141" s="14"/>
      <c r="G141" s="14">
        <f t="shared" si="2"/>
        <v>0</v>
      </c>
    </row>
    <row r="142" spans="2:7" x14ac:dyDescent="0.4">
      <c r="B142" s="12"/>
      <c r="C142" s="12"/>
      <c r="D142" s="13" t="s">
        <v>132</v>
      </c>
      <c r="E142" s="14"/>
      <c r="F142" s="14"/>
      <c r="G142" s="14">
        <f t="shared" si="2"/>
        <v>0</v>
      </c>
    </row>
    <row r="143" spans="2:7" x14ac:dyDescent="0.4">
      <c r="B143" s="12"/>
      <c r="C143" s="12"/>
      <c r="D143" s="13" t="s">
        <v>133</v>
      </c>
      <c r="E143" s="14"/>
      <c r="F143" s="14"/>
      <c r="G143" s="14">
        <f t="shared" si="2"/>
        <v>0</v>
      </c>
    </row>
    <row r="144" spans="2:7" x14ac:dyDescent="0.4">
      <c r="B144" s="12"/>
      <c r="C144" s="12"/>
      <c r="D144" s="13" t="s">
        <v>134</v>
      </c>
      <c r="E144" s="14"/>
      <c r="F144" s="14"/>
      <c r="G144" s="14">
        <f t="shared" si="2"/>
        <v>0</v>
      </c>
    </row>
    <row r="145" spans="2:7" x14ac:dyDescent="0.4">
      <c r="B145" s="12"/>
      <c r="C145" s="12"/>
      <c r="D145" s="13" t="s">
        <v>135</v>
      </c>
      <c r="E145" s="14">
        <f>+E146</f>
        <v>0</v>
      </c>
      <c r="F145" s="14">
        <f>+F146</f>
        <v>0</v>
      </c>
      <c r="G145" s="14">
        <f t="shared" si="2"/>
        <v>0</v>
      </c>
    </row>
    <row r="146" spans="2:7" x14ac:dyDescent="0.4">
      <c r="B146" s="12"/>
      <c r="C146" s="12"/>
      <c r="D146" s="13" t="s">
        <v>136</v>
      </c>
      <c r="E146" s="14"/>
      <c r="F146" s="14"/>
      <c r="G146" s="14">
        <f t="shared" si="2"/>
        <v>0</v>
      </c>
    </row>
    <row r="147" spans="2:7" x14ac:dyDescent="0.4">
      <c r="B147" s="12"/>
      <c r="C147" s="15"/>
      <c r="D147" s="16" t="s">
        <v>137</v>
      </c>
      <c r="E147" s="17">
        <f>+E69+E99+E116+E138+E139+E140+E141+E142+E143+E144+E145</f>
        <v>37282378</v>
      </c>
      <c r="F147" s="17">
        <f>+F69+F99+F116+F138+F139+F140+F141+F142+F143+F144+F145</f>
        <v>38050414</v>
      </c>
      <c r="G147" s="17">
        <f t="shared" si="2"/>
        <v>-768036</v>
      </c>
    </row>
    <row r="148" spans="2:7" x14ac:dyDescent="0.4">
      <c r="B148" s="15"/>
      <c r="C148" s="18" t="s">
        <v>138</v>
      </c>
      <c r="D148" s="19"/>
      <c r="E148" s="20">
        <f xml:space="preserve"> +E68 - E147</f>
        <v>823715</v>
      </c>
      <c r="F148" s="20">
        <f xml:space="preserve"> +F68 - F147</f>
        <v>-223049</v>
      </c>
      <c r="G148" s="20">
        <f t="shared" si="2"/>
        <v>1046764</v>
      </c>
    </row>
    <row r="149" spans="2:7" x14ac:dyDescent="0.4">
      <c r="B149" s="9" t="s">
        <v>139</v>
      </c>
      <c r="C149" s="9" t="s">
        <v>9</v>
      </c>
      <c r="D149" s="13" t="s">
        <v>140</v>
      </c>
      <c r="E149" s="14"/>
      <c r="F149" s="14"/>
      <c r="G149" s="14">
        <f t="shared" si="2"/>
        <v>0</v>
      </c>
    </row>
    <row r="150" spans="2:7" x14ac:dyDescent="0.4">
      <c r="B150" s="12"/>
      <c r="C150" s="12"/>
      <c r="D150" s="13" t="s">
        <v>141</v>
      </c>
      <c r="E150" s="14">
        <v>258</v>
      </c>
      <c r="F150" s="14">
        <v>262</v>
      </c>
      <c r="G150" s="14">
        <f t="shared" si="2"/>
        <v>-4</v>
      </c>
    </row>
    <row r="151" spans="2:7" x14ac:dyDescent="0.4">
      <c r="B151" s="12"/>
      <c r="C151" s="12"/>
      <c r="D151" s="13" t="s">
        <v>142</v>
      </c>
      <c r="E151" s="14"/>
      <c r="F151" s="14"/>
      <c r="G151" s="14">
        <f t="shared" si="2"/>
        <v>0</v>
      </c>
    </row>
    <row r="152" spans="2:7" x14ac:dyDescent="0.4">
      <c r="B152" s="12"/>
      <c r="C152" s="12"/>
      <c r="D152" s="13" t="s">
        <v>143</v>
      </c>
      <c r="E152" s="14"/>
      <c r="F152" s="14"/>
      <c r="G152" s="14">
        <f t="shared" si="2"/>
        <v>0</v>
      </c>
    </row>
    <row r="153" spans="2:7" x14ac:dyDescent="0.4">
      <c r="B153" s="12"/>
      <c r="C153" s="12"/>
      <c r="D153" s="13" t="s">
        <v>144</v>
      </c>
      <c r="E153" s="14"/>
      <c r="F153" s="14"/>
      <c r="G153" s="14">
        <f t="shared" si="2"/>
        <v>0</v>
      </c>
    </row>
    <row r="154" spans="2:7" x14ac:dyDescent="0.4">
      <c r="B154" s="12"/>
      <c r="C154" s="12"/>
      <c r="D154" s="13" t="s">
        <v>145</v>
      </c>
      <c r="E154" s="14"/>
      <c r="F154" s="14"/>
      <c r="G154" s="14">
        <f t="shared" si="2"/>
        <v>0</v>
      </c>
    </row>
    <row r="155" spans="2:7" x14ac:dyDescent="0.4">
      <c r="B155" s="12"/>
      <c r="C155" s="12"/>
      <c r="D155" s="13" t="s">
        <v>146</v>
      </c>
      <c r="E155" s="14"/>
      <c r="F155" s="14"/>
      <c r="G155" s="14">
        <f t="shared" si="2"/>
        <v>0</v>
      </c>
    </row>
    <row r="156" spans="2:7" x14ac:dyDescent="0.4">
      <c r="B156" s="12"/>
      <c r="C156" s="12"/>
      <c r="D156" s="13" t="s">
        <v>147</v>
      </c>
      <c r="E156" s="14"/>
      <c r="F156" s="14"/>
      <c r="G156" s="14">
        <f t="shared" si="2"/>
        <v>0</v>
      </c>
    </row>
    <row r="157" spans="2:7" x14ac:dyDescent="0.4">
      <c r="B157" s="12"/>
      <c r="C157" s="12"/>
      <c r="D157" s="13" t="s">
        <v>148</v>
      </c>
      <c r="E157" s="14"/>
      <c r="F157" s="14"/>
      <c r="G157" s="14">
        <f t="shared" si="2"/>
        <v>0</v>
      </c>
    </row>
    <row r="158" spans="2:7" x14ac:dyDescent="0.4">
      <c r="B158" s="12"/>
      <c r="C158" s="12"/>
      <c r="D158" s="13" t="s">
        <v>149</v>
      </c>
      <c r="E158" s="14">
        <f>+E159+E160+E161+E162</f>
        <v>725</v>
      </c>
      <c r="F158" s="14">
        <f>+F159+F160+F161+F162</f>
        <v>799000</v>
      </c>
      <c r="G158" s="14">
        <f t="shared" si="2"/>
        <v>-798275</v>
      </c>
    </row>
    <row r="159" spans="2:7" x14ac:dyDescent="0.4">
      <c r="B159" s="12"/>
      <c r="C159" s="12"/>
      <c r="D159" s="13" t="s">
        <v>150</v>
      </c>
      <c r="E159" s="14"/>
      <c r="F159" s="14"/>
      <c r="G159" s="14">
        <f t="shared" si="2"/>
        <v>0</v>
      </c>
    </row>
    <row r="160" spans="2:7" x14ac:dyDescent="0.4">
      <c r="B160" s="12"/>
      <c r="C160" s="12"/>
      <c r="D160" s="13" t="s">
        <v>151</v>
      </c>
      <c r="E160" s="14"/>
      <c r="F160" s="14"/>
      <c r="G160" s="14">
        <f t="shared" si="2"/>
        <v>0</v>
      </c>
    </row>
    <row r="161" spans="2:7" x14ac:dyDescent="0.4">
      <c r="B161" s="12"/>
      <c r="C161" s="12"/>
      <c r="D161" s="13" t="s">
        <v>152</v>
      </c>
      <c r="E161" s="14"/>
      <c r="F161" s="14"/>
      <c r="G161" s="14">
        <f t="shared" si="2"/>
        <v>0</v>
      </c>
    </row>
    <row r="162" spans="2:7" x14ac:dyDescent="0.4">
      <c r="B162" s="12"/>
      <c r="C162" s="12"/>
      <c r="D162" s="13" t="s">
        <v>153</v>
      </c>
      <c r="E162" s="14">
        <f>+E163</f>
        <v>725</v>
      </c>
      <c r="F162" s="14">
        <f>+F163</f>
        <v>799000</v>
      </c>
      <c r="G162" s="14">
        <f t="shared" si="2"/>
        <v>-798275</v>
      </c>
    </row>
    <row r="163" spans="2:7" x14ac:dyDescent="0.4">
      <c r="B163" s="12"/>
      <c r="C163" s="12"/>
      <c r="D163" s="13" t="s">
        <v>154</v>
      </c>
      <c r="E163" s="14">
        <v>725</v>
      </c>
      <c r="F163" s="14">
        <v>799000</v>
      </c>
      <c r="G163" s="14">
        <f t="shared" si="2"/>
        <v>-798275</v>
      </c>
    </row>
    <row r="164" spans="2:7" x14ac:dyDescent="0.4">
      <c r="B164" s="12"/>
      <c r="C164" s="15"/>
      <c r="D164" s="16" t="s">
        <v>155</v>
      </c>
      <c r="E164" s="17">
        <f>+E149+E150+E151+E152+E153+E154+E155+E156+E157+E158</f>
        <v>983</v>
      </c>
      <c r="F164" s="17">
        <f>+F149+F150+F151+F152+F153+F154+F155+F156+F157+F158</f>
        <v>799262</v>
      </c>
      <c r="G164" s="17">
        <f t="shared" si="2"/>
        <v>-798279</v>
      </c>
    </row>
    <row r="165" spans="2:7" x14ac:dyDescent="0.4">
      <c r="B165" s="12"/>
      <c r="C165" s="9" t="s">
        <v>61</v>
      </c>
      <c r="D165" s="13" t="s">
        <v>156</v>
      </c>
      <c r="E165" s="14"/>
      <c r="F165" s="14"/>
      <c r="G165" s="14">
        <f t="shared" si="2"/>
        <v>0</v>
      </c>
    </row>
    <row r="166" spans="2:7" x14ac:dyDescent="0.4">
      <c r="B166" s="12"/>
      <c r="C166" s="12"/>
      <c r="D166" s="13" t="s">
        <v>157</v>
      </c>
      <c r="E166" s="14"/>
      <c r="F166" s="14"/>
      <c r="G166" s="14">
        <f t="shared" si="2"/>
        <v>0</v>
      </c>
    </row>
    <row r="167" spans="2:7" x14ac:dyDescent="0.4">
      <c r="B167" s="12"/>
      <c r="C167" s="12"/>
      <c r="D167" s="13" t="s">
        <v>158</v>
      </c>
      <c r="E167" s="14"/>
      <c r="F167" s="14"/>
      <c r="G167" s="14">
        <f t="shared" si="2"/>
        <v>0</v>
      </c>
    </row>
    <row r="168" spans="2:7" x14ac:dyDescent="0.4">
      <c r="B168" s="12"/>
      <c r="C168" s="12"/>
      <c r="D168" s="13" t="s">
        <v>159</v>
      </c>
      <c r="E168" s="14"/>
      <c r="F168" s="14"/>
      <c r="G168" s="14">
        <f t="shared" si="2"/>
        <v>0</v>
      </c>
    </row>
    <row r="169" spans="2:7" x14ac:dyDescent="0.4">
      <c r="B169" s="12"/>
      <c r="C169" s="12"/>
      <c r="D169" s="13" t="s">
        <v>160</v>
      </c>
      <c r="E169" s="14"/>
      <c r="F169" s="14"/>
      <c r="G169" s="14">
        <f t="shared" si="2"/>
        <v>0</v>
      </c>
    </row>
    <row r="170" spans="2:7" x14ac:dyDescent="0.4">
      <c r="B170" s="12"/>
      <c r="C170" s="12"/>
      <c r="D170" s="13" t="s">
        <v>161</v>
      </c>
      <c r="E170" s="14"/>
      <c r="F170" s="14"/>
      <c r="G170" s="14">
        <f t="shared" si="2"/>
        <v>0</v>
      </c>
    </row>
    <row r="171" spans="2:7" x14ac:dyDescent="0.4">
      <c r="B171" s="12"/>
      <c r="C171" s="12"/>
      <c r="D171" s="13" t="s">
        <v>162</v>
      </c>
      <c r="E171" s="14"/>
      <c r="F171" s="14"/>
      <c r="G171" s="14">
        <f t="shared" si="2"/>
        <v>0</v>
      </c>
    </row>
    <row r="172" spans="2:7" x14ac:dyDescent="0.4">
      <c r="B172" s="12"/>
      <c r="C172" s="12"/>
      <c r="D172" s="13" t="s">
        <v>163</v>
      </c>
      <c r="E172" s="14"/>
      <c r="F172" s="14"/>
      <c r="G172" s="14">
        <f t="shared" si="2"/>
        <v>0</v>
      </c>
    </row>
    <row r="173" spans="2:7" x14ac:dyDescent="0.4">
      <c r="B173" s="12"/>
      <c r="C173" s="12"/>
      <c r="D173" s="13" t="s">
        <v>164</v>
      </c>
      <c r="E173" s="14">
        <f>+E174+E175+E176</f>
        <v>0</v>
      </c>
      <c r="F173" s="14">
        <f>+F174+F175+F176</f>
        <v>0</v>
      </c>
      <c r="G173" s="14">
        <f t="shared" si="2"/>
        <v>0</v>
      </c>
    </row>
    <row r="174" spans="2:7" x14ac:dyDescent="0.4">
      <c r="B174" s="12"/>
      <c r="C174" s="12"/>
      <c r="D174" s="13" t="s">
        <v>165</v>
      </c>
      <c r="E174" s="14"/>
      <c r="F174" s="14"/>
      <c r="G174" s="14">
        <f t="shared" si="2"/>
        <v>0</v>
      </c>
    </row>
    <row r="175" spans="2:7" x14ac:dyDescent="0.4">
      <c r="B175" s="12"/>
      <c r="C175" s="12"/>
      <c r="D175" s="13" t="s">
        <v>166</v>
      </c>
      <c r="E175" s="14"/>
      <c r="F175" s="14"/>
      <c r="G175" s="14">
        <f t="shared" si="2"/>
        <v>0</v>
      </c>
    </row>
    <row r="176" spans="2:7" x14ac:dyDescent="0.4">
      <c r="B176" s="12"/>
      <c r="C176" s="12"/>
      <c r="D176" s="13" t="s">
        <v>167</v>
      </c>
      <c r="E176" s="14">
        <f>+E177</f>
        <v>0</v>
      </c>
      <c r="F176" s="14">
        <f>+F177</f>
        <v>0</v>
      </c>
      <c r="G176" s="14">
        <f t="shared" si="2"/>
        <v>0</v>
      </c>
    </row>
    <row r="177" spans="2:7" x14ac:dyDescent="0.4">
      <c r="B177" s="12"/>
      <c r="C177" s="12"/>
      <c r="D177" s="13" t="s">
        <v>168</v>
      </c>
      <c r="E177" s="14"/>
      <c r="F177" s="14"/>
      <c r="G177" s="14">
        <f t="shared" si="2"/>
        <v>0</v>
      </c>
    </row>
    <row r="178" spans="2:7" x14ac:dyDescent="0.4">
      <c r="B178" s="12"/>
      <c r="C178" s="15"/>
      <c r="D178" s="16" t="s">
        <v>169</v>
      </c>
      <c r="E178" s="17">
        <f>+E165+E166+E167+E168+E169+E170+E171+E172+E173</f>
        <v>0</v>
      </c>
      <c r="F178" s="17">
        <f>+F165+F166+F167+F168+F169+F170+F171+F172+F173</f>
        <v>0</v>
      </c>
      <c r="G178" s="17">
        <f t="shared" si="2"/>
        <v>0</v>
      </c>
    </row>
    <row r="179" spans="2:7" x14ac:dyDescent="0.4">
      <c r="B179" s="15"/>
      <c r="C179" s="18" t="s">
        <v>170</v>
      </c>
      <c r="D179" s="21"/>
      <c r="E179" s="22">
        <f xml:space="preserve"> +E164 - E178</f>
        <v>983</v>
      </c>
      <c r="F179" s="22">
        <f xml:space="preserve"> +F164 - F178</f>
        <v>799262</v>
      </c>
      <c r="G179" s="22">
        <f t="shared" si="2"/>
        <v>-798279</v>
      </c>
    </row>
    <row r="180" spans="2:7" x14ac:dyDescent="0.4">
      <c r="B180" s="18" t="s">
        <v>171</v>
      </c>
      <c r="C180" s="23"/>
      <c r="D180" s="19"/>
      <c r="E180" s="20">
        <f xml:space="preserve"> +E148 +E179</f>
        <v>824698</v>
      </c>
      <c r="F180" s="20">
        <f xml:space="preserve"> +F148 +F179</f>
        <v>576213</v>
      </c>
      <c r="G180" s="20">
        <f t="shared" si="2"/>
        <v>248485</v>
      </c>
    </row>
    <row r="181" spans="2:7" x14ac:dyDescent="0.4">
      <c r="B181" s="9" t="s">
        <v>172</v>
      </c>
      <c r="C181" s="9" t="s">
        <v>9</v>
      </c>
      <c r="D181" s="13" t="s">
        <v>173</v>
      </c>
      <c r="E181" s="14">
        <f>+E182+E183</f>
        <v>0</v>
      </c>
      <c r="F181" s="14">
        <f>+F182+F183</f>
        <v>0</v>
      </c>
      <c r="G181" s="14">
        <f t="shared" si="2"/>
        <v>0</v>
      </c>
    </row>
    <row r="182" spans="2:7" x14ac:dyDescent="0.4">
      <c r="B182" s="12"/>
      <c r="C182" s="12"/>
      <c r="D182" s="13" t="s">
        <v>174</v>
      </c>
      <c r="E182" s="14"/>
      <c r="F182" s="14"/>
      <c r="G182" s="14">
        <f t="shared" si="2"/>
        <v>0</v>
      </c>
    </row>
    <row r="183" spans="2:7" x14ac:dyDescent="0.4">
      <c r="B183" s="12"/>
      <c r="C183" s="12"/>
      <c r="D183" s="13" t="s">
        <v>175</v>
      </c>
      <c r="E183" s="14"/>
      <c r="F183" s="14"/>
      <c r="G183" s="14">
        <f t="shared" si="2"/>
        <v>0</v>
      </c>
    </row>
    <row r="184" spans="2:7" x14ac:dyDescent="0.4">
      <c r="B184" s="12"/>
      <c r="C184" s="12"/>
      <c r="D184" s="13" t="s">
        <v>176</v>
      </c>
      <c r="E184" s="14">
        <f>+E185+E186</f>
        <v>0</v>
      </c>
      <c r="F184" s="14">
        <f>+F185+F186</f>
        <v>0</v>
      </c>
      <c r="G184" s="14">
        <f t="shared" si="2"/>
        <v>0</v>
      </c>
    </row>
    <row r="185" spans="2:7" x14ac:dyDescent="0.4">
      <c r="B185" s="12"/>
      <c r="C185" s="12"/>
      <c r="D185" s="13" t="s">
        <v>177</v>
      </c>
      <c r="E185" s="14"/>
      <c r="F185" s="14"/>
      <c r="G185" s="14">
        <f t="shared" si="2"/>
        <v>0</v>
      </c>
    </row>
    <row r="186" spans="2:7" x14ac:dyDescent="0.4">
      <c r="B186" s="12"/>
      <c r="C186" s="12"/>
      <c r="D186" s="13" t="s">
        <v>178</v>
      </c>
      <c r="E186" s="14"/>
      <c r="F186" s="14"/>
      <c r="G186" s="14">
        <f t="shared" si="2"/>
        <v>0</v>
      </c>
    </row>
    <row r="187" spans="2:7" x14ac:dyDescent="0.4">
      <c r="B187" s="12"/>
      <c r="C187" s="12"/>
      <c r="D187" s="13" t="s">
        <v>179</v>
      </c>
      <c r="E187" s="14"/>
      <c r="F187" s="14"/>
      <c r="G187" s="14">
        <f t="shared" si="2"/>
        <v>0</v>
      </c>
    </row>
    <row r="188" spans="2:7" x14ac:dyDescent="0.4">
      <c r="B188" s="12"/>
      <c r="C188" s="12"/>
      <c r="D188" s="13" t="s">
        <v>180</v>
      </c>
      <c r="E188" s="14">
        <f>+E189+E190</f>
        <v>0</v>
      </c>
      <c r="F188" s="14">
        <f>+F189+F190</f>
        <v>0</v>
      </c>
      <c r="G188" s="14">
        <f t="shared" si="2"/>
        <v>0</v>
      </c>
    </row>
    <row r="189" spans="2:7" x14ac:dyDescent="0.4">
      <c r="B189" s="12"/>
      <c r="C189" s="12"/>
      <c r="D189" s="13" t="s">
        <v>181</v>
      </c>
      <c r="E189" s="14"/>
      <c r="F189" s="14"/>
      <c r="G189" s="14">
        <f t="shared" si="2"/>
        <v>0</v>
      </c>
    </row>
    <row r="190" spans="2:7" x14ac:dyDescent="0.4">
      <c r="B190" s="12"/>
      <c r="C190" s="12"/>
      <c r="D190" s="13" t="s">
        <v>182</v>
      </c>
      <c r="E190" s="14"/>
      <c r="F190" s="14"/>
      <c r="G190" s="14">
        <f t="shared" si="2"/>
        <v>0</v>
      </c>
    </row>
    <row r="191" spans="2:7" x14ac:dyDescent="0.4">
      <c r="B191" s="12"/>
      <c r="C191" s="12"/>
      <c r="D191" s="13" t="s">
        <v>183</v>
      </c>
      <c r="E191" s="14">
        <f>+E192+E193+E194+E195</f>
        <v>0</v>
      </c>
      <c r="F191" s="14">
        <f>+F192+F193+F194+F195</f>
        <v>0</v>
      </c>
      <c r="G191" s="14">
        <f t="shared" si="2"/>
        <v>0</v>
      </c>
    </row>
    <row r="192" spans="2:7" x14ac:dyDescent="0.4">
      <c r="B192" s="12"/>
      <c r="C192" s="12"/>
      <c r="D192" s="13" t="s">
        <v>184</v>
      </c>
      <c r="E192" s="14"/>
      <c r="F192" s="14"/>
      <c r="G192" s="14">
        <f t="shared" si="2"/>
        <v>0</v>
      </c>
    </row>
    <row r="193" spans="2:7" x14ac:dyDescent="0.4">
      <c r="B193" s="12"/>
      <c r="C193" s="12"/>
      <c r="D193" s="13" t="s">
        <v>185</v>
      </c>
      <c r="E193" s="14"/>
      <c r="F193" s="14"/>
      <c r="G193" s="14">
        <f t="shared" si="2"/>
        <v>0</v>
      </c>
    </row>
    <row r="194" spans="2:7" x14ac:dyDescent="0.4">
      <c r="B194" s="12"/>
      <c r="C194" s="12"/>
      <c r="D194" s="13" t="s">
        <v>186</v>
      </c>
      <c r="E194" s="14"/>
      <c r="F194" s="14"/>
      <c r="G194" s="14">
        <f t="shared" si="2"/>
        <v>0</v>
      </c>
    </row>
    <row r="195" spans="2:7" x14ac:dyDescent="0.4">
      <c r="B195" s="12"/>
      <c r="C195" s="12"/>
      <c r="D195" s="13" t="s">
        <v>187</v>
      </c>
      <c r="E195" s="14"/>
      <c r="F195" s="14"/>
      <c r="G195" s="14">
        <f t="shared" si="2"/>
        <v>0</v>
      </c>
    </row>
    <row r="196" spans="2:7" x14ac:dyDescent="0.4">
      <c r="B196" s="12"/>
      <c r="C196" s="12"/>
      <c r="D196" s="13" t="s">
        <v>188</v>
      </c>
      <c r="E196" s="14"/>
      <c r="F196" s="14"/>
      <c r="G196" s="14">
        <f t="shared" si="2"/>
        <v>0</v>
      </c>
    </row>
    <row r="197" spans="2:7" x14ac:dyDescent="0.4">
      <c r="B197" s="12"/>
      <c r="C197" s="12"/>
      <c r="D197" s="13" t="s">
        <v>189</v>
      </c>
      <c r="E197" s="14"/>
      <c r="F197" s="14"/>
      <c r="G197" s="14">
        <f t="shared" si="2"/>
        <v>0</v>
      </c>
    </row>
    <row r="198" spans="2:7" x14ac:dyDescent="0.4">
      <c r="B198" s="12"/>
      <c r="C198" s="12"/>
      <c r="D198" s="13" t="s">
        <v>190</v>
      </c>
      <c r="E198" s="14"/>
      <c r="F198" s="14"/>
      <c r="G198" s="14">
        <f t="shared" si="2"/>
        <v>0</v>
      </c>
    </row>
    <row r="199" spans="2:7" x14ac:dyDescent="0.4">
      <c r="B199" s="12"/>
      <c r="C199" s="12"/>
      <c r="D199" s="13" t="s">
        <v>191</v>
      </c>
      <c r="E199" s="14">
        <f>+E200+E201+E202+E203</f>
        <v>0</v>
      </c>
      <c r="F199" s="14">
        <f>+F200+F201+F202+F203</f>
        <v>0</v>
      </c>
      <c r="G199" s="14">
        <f t="shared" ref="G199:G238" si="3">E199-F199</f>
        <v>0</v>
      </c>
    </row>
    <row r="200" spans="2:7" x14ac:dyDescent="0.4">
      <c r="B200" s="12"/>
      <c r="C200" s="12"/>
      <c r="D200" s="13" t="s">
        <v>192</v>
      </c>
      <c r="E200" s="14"/>
      <c r="F200" s="14"/>
      <c r="G200" s="14">
        <f t="shared" si="3"/>
        <v>0</v>
      </c>
    </row>
    <row r="201" spans="2:7" x14ac:dyDescent="0.4">
      <c r="B201" s="12"/>
      <c r="C201" s="12"/>
      <c r="D201" s="13" t="s">
        <v>193</v>
      </c>
      <c r="E201" s="14"/>
      <c r="F201" s="14"/>
      <c r="G201" s="14">
        <f t="shared" si="3"/>
        <v>0</v>
      </c>
    </row>
    <row r="202" spans="2:7" x14ac:dyDescent="0.4">
      <c r="B202" s="12"/>
      <c r="C202" s="12"/>
      <c r="D202" s="13" t="s">
        <v>194</v>
      </c>
      <c r="E202" s="14"/>
      <c r="F202" s="14"/>
      <c r="G202" s="14">
        <f t="shared" si="3"/>
        <v>0</v>
      </c>
    </row>
    <row r="203" spans="2:7" x14ac:dyDescent="0.4">
      <c r="B203" s="12"/>
      <c r="C203" s="12"/>
      <c r="D203" s="13" t="s">
        <v>195</v>
      </c>
      <c r="E203" s="14"/>
      <c r="F203" s="14"/>
      <c r="G203" s="14">
        <f t="shared" si="3"/>
        <v>0</v>
      </c>
    </row>
    <row r="204" spans="2:7" x14ac:dyDescent="0.4">
      <c r="B204" s="12"/>
      <c r="C204" s="15"/>
      <c r="D204" s="16" t="s">
        <v>196</v>
      </c>
      <c r="E204" s="17">
        <f>+E181+E184+E187+E188+E191+E196+E197+E198+E199</f>
        <v>0</v>
      </c>
      <c r="F204" s="17">
        <f>+F181+F184+F187+F188+F191+F196+F197+F198+F199</f>
        <v>0</v>
      </c>
      <c r="G204" s="17">
        <f t="shared" si="3"/>
        <v>0</v>
      </c>
    </row>
    <row r="205" spans="2:7" x14ac:dyDescent="0.4">
      <c r="B205" s="12"/>
      <c r="C205" s="9" t="s">
        <v>61</v>
      </c>
      <c r="D205" s="13" t="s">
        <v>197</v>
      </c>
      <c r="E205" s="14"/>
      <c r="F205" s="14"/>
      <c r="G205" s="14">
        <f t="shared" si="3"/>
        <v>0</v>
      </c>
    </row>
    <row r="206" spans="2:7" x14ac:dyDescent="0.4">
      <c r="B206" s="12"/>
      <c r="C206" s="12"/>
      <c r="D206" s="13" t="s">
        <v>198</v>
      </c>
      <c r="E206" s="14">
        <f>+E207+E208+E209+E210+E211+E212+E213+E214+E215</f>
        <v>0</v>
      </c>
      <c r="F206" s="14">
        <f>+F207+F208+F209+F210+F211+F212+F213+F214+F215</f>
        <v>0</v>
      </c>
      <c r="G206" s="14">
        <f t="shared" si="3"/>
        <v>0</v>
      </c>
    </row>
    <row r="207" spans="2:7" x14ac:dyDescent="0.4">
      <c r="B207" s="12"/>
      <c r="C207" s="12"/>
      <c r="D207" s="13" t="s">
        <v>199</v>
      </c>
      <c r="E207" s="14"/>
      <c r="F207" s="14"/>
      <c r="G207" s="14">
        <f t="shared" si="3"/>
        <v>0</v>
      </c>
    </row>
    <row r="208" spans="2:7" x14ac:dyDescent="0.4">
      <c r="B208" s="12"/>
      <c r="C208" s="12"/>
      <c r="D208" s="13" t="s">
        <v>200</v>
      </c>
      <c r="E208" s="14"/>
      <c r="F208" s="14"/>
      <c r="G208" s="14">
        <f t="shared" si="3"/>
        <v>0</v>
      </c>
    </row>
    <row r="209" spans="2:7" x14ac:dyDescent="0.4">
      <c r="B209" s="12"/>
      <c r="C209" s="12"/>
      <c r="D209" s="13" t="s">
        <v>201</v>
      </c>
      <c r="E209" s="14"/>
      <c r="F209" s="14"/>
      <c r="G209" s="14">
        <f t="shared" si="3"/>
        <v>0</v>
      </c>
    </row>
    <row r="210" spans="2:7" x14ac:dyDescent="0.4">
      <c r="B210" s="12"/>
      <c r="C210" s="12"/>
      <c r="D210" s="13" t="s">
        <v>202</v>
      </c>
      <c r="E210" s="14"/>
      <c r="F210" s="14"/>
      <c r="G210" s="14">
        <f t="shared" si="3"/>
        <v>0</v>
      </c>
    </row>
    <row r="211" spans="2:7" x14ac:dyDescent="0.4">
      <c r="B211" s="12"/>
      <c r="C211" s="12"/>
      <c r="D211" s="13" t="s">
        <v>203</v>
      </c>
      <c r="E211" s="14"/>
      <c r="F211" s="14"/>
      <c r="G211" s="14">
        <f t="shared" si="3"/>
        <v>0</v>
      </c>
    </row>
    <row r="212" spans="2:7" x14ac:dyDescent="0.4">
      <c r="B212" s="12"/>
      <c r="C212" s="12"/>
      <c r="D212" s="13" t="s">
        <v>204</v>
      </c>
      <c r="E212" s="14"/>
      <c r="F212" s="14"/>
      <c r="G212" s="14">
        <f t="shared" si="3"/>
        <v>0</v>
      </c>
    </row>
    <row r="213" spans="2:7" x14ac:dyDescent="0.4">
      <c r="B213" s="12"/>
      <c r="C213" s="12"/>
      <c r="D213" s="13" t="s">
        <v>205</v>
      </c>
      <c r="E213" s="14"/>
      <c r="F213" s="14"/>
      <c r="G213" s="14">
        <f t="shared" si="3"/>
        <v>0</v>
      </c>
    </row>
    <row r="214" spans="2:7" x14ac:dyDescent="0.4">
      <c r="B214" s="12"/>
      <c r="C214" s="12"/>
      <c r="D214" s="13" t="s">
        <v>206</v>
      </c>
      <c r="E214" s="14"/>
      <c r="F214" s="14"/>
      <c r="G214" s="14">
        <f t="shared" si="3"/>
        <v>0</v>
      </c>
    </row>
    <row r="215" spans="2:7" x14ac:dyDescent="0.4">
      <c r="B215" s="12"/>
      <c r="C215" s="12"/>
      <c r="D215" s="13" t="s">
        <v>207</v>
      </c>
      <c r="E215" s="14"/>
      <c r="F215" s="14"/>
      <c r="G215" s="14">
        <f t="shared" si="3"/>
        <v>0</v>
      </c>
    </row>
    <row r="216" spans="2:7" x14ac:dyDescent="0.4">
      <c r="B216" s="12"/>
      <c r="C216" s="12"/>
      <c r="D216" s="13" t="s">
        <v>208</v>
      </c>
      <c r="E216" s="14"/>
      <c r="F216" s="14"/>
      <c r="G216" s="14">
        <f t="shared" si="3"/>
        <v>0</v>
      </c>
    </row>
    <row r="217" spans="2:7" x14ac:dyDescent="0.4">
      <c r="B217" s="12"/>
      <c r="C217" s="12"/>
      <c r="D217" s="13" t="s">
        <v>209</v>
      </c>
      <c r="E217" s="14"/>
      <c r="F217" s="14"/>
      <c r="G217" s="14">
        <f t="shared" si="3"/>
        <v>0</v>
      </c>
    </row>
    <row r="218" spans="2:7" x14ac:dyDescent="0.4">
      <c r="B218" s="12"/>
      <c r="C218" s="12"/>
      <c r="D218" s="13" t="s">
        <v>210</v>
      </c>
      <c r="E218" s="14"/>
      <c r="F218" s="14"/>
      <c r="G218" s="14">
        <f t="shared" si="3"/>
        <v>0</v>
      </c>
    </row>
    <row r="219" spans="2:7" x14ac:dyDescent="0.4">
      <c r="B219" s="12"/>
      <c r="C219" s="12"/>
      <c r="D219" s="13" t="s">
        <v>211</v>
      </c>
      <c r="E219" s="14">
        <v>1092000</v>
      </c>
      <c r="F219" s="14">
        <v>880000</v>
      </c>
      <c r="G219" s="14">
        <f t="shared" si="3"/>
        <v>212000</v>
      </c>
    </row>
    <row r="220" spans="2:7" x14ac:dyDescent="0.4">
      <c r="B220" s="12"/>
      <c r="C220" s="12"/>
      <c r="D220" s="13" t="s">
        <v>212</v>
      </c>
      <c r="E220" s="14"/>
      <c r="F220" s="14"/>
      <c r="G220" s="14">
        <f t="shared" si="3"/>
        <v>0</v>
      </c>
    </row>
    <row r="221" spans="2:7" x14ac:dyDescent="0.4">
      <c r="B221" s="12"/>
      <c r="C221" s="12"/>
      <c r="D221" s="13" t="s">
        <v>213</v>
      </c>
      <c r="E221" s="14">
        <f>+E222</f>
        <v>0</v>
      </c>
      <c r="F221" s="14">
        <f>+F222</f>
        <v>0</v>
      </c>
      <c r="G221" s="14">
        <f t="shared" si="3"/>
        <v>0</v>
      </c>
    </row>
    <row r="222" spans="2:7" x14ac:dyDescent="0.4">
      <c r="B222" s="12"/>
      <c r="C222" s="12"/>
      <c r="D222" s="13" t="s">
        <v>194</v>
      </c>
      <c r="E222" s="14"/>
      <c r="F222" s="14"/>
      <c r="G222" s="14">
        <f t="shared" si="3"/>
        <v>0</v>
      </c>
    </row>
    <row r="223" spans="2:7" x14ac:dyDescent="0.4">
      <c r="B223" s="12"/>
      <c r="C223" s="15"/>
      <c r="D223" s="16" t="s">
        <v>214</v>
      </c>
      <c r="E223" s="17">
        <f>+E205+E206+E216+E217+E218+E219+E220+E221</f>
        <v>1092000</v>
      </c>
      <c r="F223" s="17">
        <f>+F205+F206+F216+F217+F218+F219+F220+F221</f>
        <v>880000</v>
      </c>
      <c r="G223" s="17">
        <f t="shared" si="3"/>
        <v>212000</v>
      </c>
    </row>
    <row r="224" spans="2:7" x14ac:dyDescent="0.4">
      <c r="B224" s="15"/>
      <c r="C224" s="24" t="s">
        <v>215</v>
      </c>
      <c r="D224" s="25"/>
      <c r="E224" s="26">
        <f xml:space="preserve"> +E204 - E223</f>
        <v>-1092000</v>
      </c>
      <c r="F224" s="26">
        <f xml:space="preserve"> +F204 - F223</f>
        <v>-880000</v>
      </c>
      <c r="G224" s="26">
        <f t="shared" si="3"/>
        <v>-212000</v>
      </c>
    </row>
    <row r="225" spans="2:7" x14ac:dyDescent="0.4">
      <c r="B225" s="18" t="s">
        <v>216</v>
      </c>
      <c r="C225" s="27"/>
      <c r="D225" s="28"/>
      <c r="E225" s="29">
        <f xml:space="preserve"> +E180 +E224</f>
        <v>-267302</v>
      </c>
      <c r="F225" s="29">
        <f xml:space="preserve"> +F180 +F224</f>
        <v>-303787</v>
      </c>
      <c r="G225" s="29">
        <f t="shared" si="3"/>
        <v>36485</v>
      </c>
    </row>
    <row r="226" spans="2:7" x14ac:dyDescent="0.4">
      <c r="B226" s="30" t="s">
        <v>217</v>
      </c>
      <c r="C226" s="27" t="s">
        <v>218</v>
      </c>
      <c r="D226" s="28"/>
      <c r="E226" s="29">
        <v>55347312</v>
      </c>
      <c r="F226" s="29">
        <v>57851099</v>
      </c>
      <c r="G226" s="29">
        <f t="shared" si="3"/>
        <v>-2503787</v>
      </c>
    </row>
    <row r="227" spans="2:7" x14ac:dyDescent="0.4">
      <c r="B227" s="31"/>
      <c r="C227" s="27" t="s">
        <v>219</v>
      </c>
      <c r="D227" s="28"/>
      <c r="E227" s="29">
        <f xml:space="preserve"> +E225 +E226</f>
        <v>55080010</v>
      </c>
      <c r="F227" s="29">
        <f xml:space="preserve"> +F225 +F226</f>
        <v>57547312</v>
      </c>
      <c r="G227" s="29">
        <f t="shared" si="3"/>
        <v>-2467302</v>
      </c>
    </row>
    <row r="228" spans="2:7" x14ac:dyDescent="0.4">
      <c r="B228" s="31"/>
      <c r="C228" s="27" t="s">
        <v>220</v>
      </c>
      <c r="D228" s="28"/>
      <c r="E228" s="29"/>
      <c r="F228" s="29"/>
      <c r="G228" s="29">
        <f t="shared" si="3"/>
        <v>0</v>
      </c>
    </row>
    <row r="229" spans="2:7" x14ac:dyDescent="0.4">
      <c r="B229" s="31"/>
      <c r="C229" s="27" t="s">
        <v>221</v>
      </c>
      <c r="D229" s="28"/>
      <c r="E229" s="29">
        <f>+E230+E231+E232</f>
        <v>5000000</v>
      </c>
      <c r="F229" s="29">
        <f>+F230+F231+F232</f>
        <v>0</v>
      </c>
      <c r="G229" s="29">
        <f t="shared" si="3"/>
        <v>5000000</v>
      </c>
    </row>
    <row r="230" spans="2:7" x14ac:dyDescent="0.4">
      <c r="B230" s="31"/>
      <c r="C230" s="32" t="s">
        <v>222</v>
      </c>
      <c r="D230" s="25"/>
      <c r="E230" s="26">
        <v>5000000</v>
      </c>
      <c r="F230" s="26"/>
      <c r="G230" s="26">
        <f t="shared" si="3"/>
        <v>5000000</v>
      </c>
    </row>
    <row r="231" spans="2:7" x14ac:dyDescent="0.4">
      <c r="B231" s="31"/>
      <c r="C231" s="32" t="s">
        <v>223</v>
      </c>
      <c r="D231" s="25"/>
      <c r="E231" s="26"/>
      <c r="F231" s="26"/>
      <c r="G231" s="26">
        <f t="shared" si="3"/>
        <v>0</v>
      </c>
    </row>
    <row r="232" spans="2:7" x14ac:dyDescent="0.4">
      <c r="B232" s="31"/>
      <c r="C232" s="32" t="s">
        <v>224</v>
      </c>
      <c r="D232" s="25"/>
      <c r="E232" s="26"/>
      <c r="F232" s="26"/>
      <c r="G232" s="26">
        <f t="shared" si="3"/>
        <v>0</v>
      </c>
    </row>
    <row r="233" spans="2:7" x14ac:dyDescent="0.4">
      <c r="B233" s="31"/>
      <c r="C233" s="27" t="s">
        <v>225</v>
      </c>
      <c r="D233" s="28"/>
      <c r="E233" s="29">
        <f>+E234+E235+E236+E237</f>
        <v>1289000</v>
      </c>
      <c r="F233" s="29">
        <f>+F234+F235+F236+F237</f>
        <v>2200000</v>
      </c>
      <c r="G233" s="29">
        <f t="shared" si="3"/>
        <v>-911000</v>
      </c>
    </row>
    <row r="234" spans="2:7" x14ac:dyDescent="0.4">
      <c r="B234" s="31"/>
      <c r="C234" s="32" t="s">
        <v>226</v>
      </c>
      <c r="D234" s="25"/>
      <c r="E234" s="26">
        <v>1289000</v>
      </c>
      <c r="F234" s="26">
        <v>2200000</v>
      </c>
      <c r="G234" s="26">
        <f t="shared" si="3"/>
        <v>-911000</v>
      </c>
    </row>
    <row r="235" spans="2:7" x14ac:dyDescent="0.4">
      <c r="B235" s="31"/>
      <c r="C235" s="32" t="s">
        <v>227</v>
      </c>
      <c r="D235" s="25"/>
      <c r="E235" s="26"/>
      <c r="F235" s="26"/>
      <c r="G235" s="26">
        <f t="shared" si="3"/>
        <v>0</v>
      </c>
    </row>
    <row r="236" spans="2:7" x14ac:dyDescent="0.4">
      <c r="B236" s="31"/>
      <c r="C236" s="32" t="s">
        <v>228</v>
      </c>
      <c r="D236" s="25"/>
      <c r="E236" s="26"/>
      <c r="F236" s="26"/>
      <c r="G236" s="26">
        <f t="shared" si="3"/>
        <v>0</v>
      </c>
    </row>
    <row r="237" spans="2:7" x14ac:dyDescent="0.4">
      <c r="B237" s="31"/>
      <c r="C237" s="32" t="s">
        <v>229</v>
      </c>
      <c r="D237" s="25"/>
      <c r="E237" s="26"/>
      <c r="F237" s="26"/>
      <c r="G237" s="26">
        <f t="shared" si="3"/>
        <v>0</v>
      </c>
    </row>
    <row r="238" spans="2:7" x14ac:dyDescent="0.4">
      <c r="B238" s="33"/>
      <c r="C238" s="27" t="s">
        <v>230</v>
      </c>
      <c r="D238" s="28"/>
      <c r="E238" s="29">
        <f xml:space="preserve"> +E227 +E228 +E229 - E233</f>
        <v>58791010</v>
      </c>
      <c r="F238" s="29">
        <f xml:space="preserve"> +F227 +F228 +F229 - F233</f>
        <v>55347312</v>
      </c>
      <c r="G238" s="29">
        <f t="shared" si="3"/>
        <v>3443698</v>
      </c>
    </row>
  </sheetData>
  <mergeCells count="13">
    <mergeCell ref="B226:B238"/>
    <mergeCell ref="B149:B179"/>
    <mergeCell ref="C149:C164"/>
    <mergeCell ref="C165:C178"/>
    <mergeCell ref="B181:B224"/>
    <mergeCell ref="C181:C204"/>
    <mergeCell ref="C205:C223"/>
    <mergeCell ref="B2:G2"/>
    <mergeCell ref="B3:G3"/>
    <mergeCell ref="B5:D5"/>
    <mergeCell ref="B6:B148"/>
    <mergeCell ref="C6:C68"/>
    <mergeCell ref="C69:C147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16AC5A-629C-48F8-97C2-F5EEF52301EB}">
  <sheetPr>
    <pageSetUpPr fitToPage="1"/>
  </sheetPr>
  <dimension ref="B1:G238"/>
  <sheetViews>
    <sheetView showGridLines="0" workbookViewId="0"/>
  </sheetViews>
  <sheetFormatPr defaultRowHeight="18.75" x14ac:dyDescent="0.4"/>
  <cols>
    <col min="1" max="3" width="2.875" customWidth="1"/>
    <col min="4" max="4" width="59.75" customWidth="1"/>
    <col min="5" max="7" width="20.75" customWidth="1"/>
  </cols>
  <sheetData>
    <row r="1" spans="2:7" ht="21" x14ac:dyDescent="0.4">
      <c r="B1" s="1"/>
      <c r="C1" s="1"/>
      <c r="D1" s="1"/>
      <c r="E1" s="2"/>
      <c r="F1" s="2"/>
      <c r="G1" s="3" t="s">
        <v>0</v>
      </c>
    </row>
    <row r="2" spans="2:7" ht="21" x14ac:dyDescent="0.4">
      <c r="B2" s="4" t="s">
        <v>233</v>
      </c>
      <c r="C2" s="4"/>
      <c r="D2" s="4"/>
      <c r="E2" s="4"/>
      <c r="F2" s="4"/>
      <c r="G2" s="4"/>
    </row>
    <row r="3" spans="2:7" ht="21" x14ac:dyDescent="0.4">
      <c r="B3" s="5" t="s">
        <v>2</v>
      </c>
      <c r="C3" s="5"/>
      <c r="D3" s="5"/>
      <c r="E3" s="5"/>
      <c r="F3" s="5"/>
      <c r="G3" s="5"/>
    </row>
    <row r="4" spans="2:7" x14ac:dyDescent="0.4">
      <c r="B4" s="6"/>
      <c r="C4" s="6"/>
      <c r="D4" s="6"/>
      <c r="E4" s="6"/>
      <c r="F4" s="2"/>
      <c r="G4" s="6" t="s">
        <v>3</v>
      </c>
    </row>
    <row r="5" spans="2:7" x14ac:dyDescent="0.4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</row>
    <row r="6" spans="2:7" x14ac:dyDescent="0.4">
      <c r="B6" s="9" t="s">
        <v>8</v>
      </c>
      <c r="C6" s="9" t="s">
        <v>9</v>
      </c>
      <c r="D6" s="10" t="s">
        <v>10</v>
      </c>
      <c r="E6" s="11">
        <f>+E7+E11+E18+E25+E28+E32+E45</f>
        <v>719984052</v>
      </c>
      <c r="F6" s="11">
        <f>+F7+F11+F18+F25+F28+F32+F45</f>
        <v>714241942</v>
      </c>
      <c r="G6" s="11">
        <f>E6-F6</f>
        <v>5742110</v>
      </c>
    </row>
    <row r="7" spans="2:7" x14ac:dyDescent="0.4">
      <c r="B7" s="12"/>
      <c r="C7" s="12"/>
      <c r="D7" s="13" t="s">
        <v>11</v>
      </c>
      <c r="E7" s="14">
        <f>+E8+E9+E10</f>
        <v>497742411</v>
      </c>
      <c r="F7" s="14">
        <f>+F8+F9+F10</f>
        <v>490529746</v>
      </c>
      <c r="G7" s="14">
        <f t="shared" ref="G7:G70" si="0">E7-F7</f>
        <v>7212665</v>
      </c>
    </row>
    <row r="8" spans="2:7" x14ac:dyDescent="0.4">
      <c r="B8" s="12"/>
      <c r="C8" s="12"/>
      <c r="D8" s="13" t="s">
        <v>12</v>
      </c>
      <c r="E8" s="14">
        <v>441230661</v>
      </c>
      <c r="F8" s="14">
        <v>434741242</v>
      </c>
      <c r="G8" s="14">
        <f t="shared" si="0"/>
        <v>6489419</v>
      </c>
    </row>
    <row r="9" spans="2:7" x14ac:dyDescent="0.4">
      <c r="B9" s="12"/>
      <c r="C9" s="12"/>
      <c r="D9" s="13" t="s">
        <v>13</v>
      </c>
      <c r="E9" s="14"/>
      <c r="F9" s="14">
        <v>93301</v>
      </c>
      <c r="G9" s="14">
        <f t="shared" si="0"/>
        <v>-93301</v>
      </c>
    </row>
    <row r="10" spans="2:7" x14ac:dyDescent="0.4">
      <c r="B10" s="12"/>
      <c r="C10" s="12"/>
      <c r="D10" s="13" t="s">
        <v>14</v>
      </c>
      <c r="E10" s="14">
        <v>56511750</v>
      </c>
      <c r="F10" s="14">
        <v>55695203</v>
      </c>
      <c r="G10" s="14">
        <f t="shared" si="0"/>
        <v>816547</v>
      </c>
    </row>
    <row r="11" spans="2:7" x14ac:dyDescent="0.4">
      <c r="B11" s="12"/>
      <c r="C11" s="12"/>
      <c r="D11" s="13" t="s">
        <v>15</v>
      </c>
      <c r="E11" s="14">
        <f>+E12+E13+E14+E15+E16+E17</f>
        <v>28763632</v>
      </c>
      <c r="F11" s="14">
        <f>+F12+F13+F14+F15+F16+F17</f>
        <v>28473012</v>
      </c>
      <c r="G11" s="14">
        <f t="shared" si="0"/>
        <v>290620</v>
      </c>
    </row>
    <row r="12" spans="2:7" x14ac:dyDescent="0.4">
      <c r="B12" s="12"/>
      <c r="C12" s="12"/>
      <c r="D12" s="13" t="s">
        <v>12</v>
      </c>
      <c r="E12" s="14">
        <v>25048941</v>
      </c>
      <c r="F12" s="14">
        <v>24164372</v>
      </c>
      <c r="G12" s="14">
        <f t="shared" si="0"/>
        <v>884569</v>
      </c>
    </row>
    <row r="13" spans="2:7" x14ac:dyDescent="0.4">
      <c r="B13" s="12"/>
      <c r="C13" s="12"/>
      <c r="D13" s="13" t="s">
        <v>16</v>
      </c>
      <c r="E13" s="14">
        <v>95642</v>
      </c>
      <c r="F13" s="14">
        <v>109070</v>
      </c>
      <c r="G13" s="14">
        <f t="shared" si="0"/>
        <v>-13428</v>
      </c>
    </row>
    <row r="14" spans="2:7" x14ac:dyDescent="0.4">
      <c r="B14" s="12"/>
      <c r="C14" s="12"/>
      <c r="D14" s="13" t="s">
        <v>17</v>
      </c>
      <c r="E14" s="14"/>
      <c r="F14" s="14">
        <v>20923</v>
      </c>
      <c r="G14" s="14">
        <f t="shared" si="0"/>
        <v>-20923</v>
      </c>
    </row>
    <row r="15" spans="2:7" x14ac:dyDescent="0.4">
      <c r="B15" s="12"/>
      <c r="C15" s="12"/>
      <c r="D15" s="13" t="s">
        <v>18</v>
      </c>
      <c r="E15" s="14">
        <v>3601142</v>
      </c>
      <c r="F15" s="14">
        <v>4172200</v>
      </c>
      <c r="G15" s="14">
        <f t="shared" si="0"/>
        <v>-571058</v>
      </c>
    </row>
    <row r="16" spans="2:7" x14ac:dyDescent="0.4">
      <c r="B16" s="12"/>
      <c r="C16" s="12"/>
      <c r="D16" s="13" t="s">
        <v>19</v>
      </c>
      <c r="E16" s="14"/>
      <c r="F16" s="14"/>
      <c r="G16" s="14">
        <f t="shared" si="0"/>
        <v>0</v>
      </c>
    </row>
    <row r="17" spans="2:7" x14ac:dyDescent="0.4">
      <c r="B17" s="12"/>
      <c r="C17" s="12"/>
      <c r="D17" s="13" t="s">
        <v>20</v>
      </c>
      <c r="E17" s="14">
        <v>17907</v>
      </c>
      <c r="F17" s="14">
        <v>6447</v>
      </c>
      <c r="G17" s="14">
        <f t="shared" si="0"/>
        <v>11460</v>
      </c>
    </row>
    <row r="18" spans="2:7" x14ac:dyDescent="0.4">
      <c r="B18" s="12"/>
      <c r="C18" s="12"/>
      <c r="D18" s="13" t="s">
        <v>21</v>
      </c>
      <c r="E18" s="14">
        <f>+E19+E20+E21+E22+E23+E24</f>
        <v>0</v>
      </c>
      <c r="F18" s="14">
        <f>+F19+F20+F21+F22+F23+F24</f>
        <v>0</v>
      </c>
      <c r="G18" s="14">
        <f t="shared" si="0"/>
        <v>0</v>
      </c>
    </row>
    <row r="19" spans="2:7" x14ac:dyDescent="0.4">
      <c r="B19" s="12"/>
      <c r="C19" s="12"/>
      <c r="D19" s="13" t="s">
        <v>12</v>
      </c>
      <c r="E19" s="14"/>
      <c r="F19" s="14"/>
      <c r="G19" s="14">
        <f t="shared" si="0"/>
        <v>0</v>
      </c>
    </row>
    <row r="20" spans="2:7" x14ac:dyDescent="0.4">
      <c r="B20" s="12"/>
      <c r="C20" s="12"/>
      <c r="D20" s="13" t="s">
        <v>16</v>
      </c>
      <c r="E20" s="14"/>
      <c r="F20" s="14"/>
      <c r="G20" s="14">
        <f t="shared" si="0"/>
        <v>0</v>
      </c>
    </row>
    <row r="21" spans="2:7" x14ac:dyDescent="0.4">
      <c r="B21" s="12"/>
      <c r="C21" s="12"/>
      <c r="D21" s="13" t="s">
        <v>17</v>
      </c>
      <c r="E21" s="14"/>
      <c r="F21" s="14"/>
      <c r="G21" s="14">
        <f t="shared" si="0"/>
        <v>0</v>
      </c>
    </row>
    <row r="22" spans="2:7" x14ac:dyDescent="0.4">
      <c r="B22" s="12"/>
      <c r="C22" s="12"/>
      <c r="D22" s="13" t="s">
        <v>18</v>
      </c>
      <c r="E22" s="14"/>
      <c r="F22" s="14"/>
      <c r="G22" s="14">
        <f t="shared" si="0"/>
        <v>0</v>
      </c>
    </row>
    <row r="23" spans="2:7" x14ac:dyDescent="0.4">
      <c r="B23" s="12"/>
      <c r="C23" s="12"/>
      <c r="D23" s="13" t="s">
        <v>19</v>
      </c>
      <c r="E23" s="14"/>
      <c r="F23" s="14"/>
      <c r="G23" s="14">
        <f t="shared" si="0"/>
        <v>0</v>
      </c>
    </row>
    <row r="24" spans="2:7" x14ac:dyDescent="0.4">
      <c r="B24" s="12"/>
      <c r="C24" s="12"/>
      <c r="D24" s="13" t="s">
        <v>20</v>
      </c>
      <c r="E24" s="14"/>
      <c r="F24" s="14"/>
      <c r="G24" s="14">
        <f t="shared" si="0"/>
        <v>0</v>
      </c>
    </row>
    <row r="25" spans="2:7" x14ac:dyDescent="0.4">
      <c r="B25" s="12"/>
      <c r="C25" s="12"/>
      <c r="D25" s="13" t="s">
        <v>22</v>
      </c>
      <c r="E25" s="14">
        <f>+E26+E27</f>
        <v>0</v>
      </c>
      <c r="F25" s="14">
        <f>+F26+F27</f>
        <v>0</v>
      </c>
      <c r="G25" s="14">
        <f t="shared" si="0"/>
        <v>0</v>
      </c>
    </row>
    <row r="26" spans="2:7" x14ac:dyDescent="0.4">
      <c r="B26" s="12"/>
      <c r="C26" s="12"/>
      <c r="D26" s="13" t="s">
        <v>23</v>
      </c>
      <c r="E26" s="14"/>
      <c r="F26" s="14"/>
      <c r="G26" s="14">
        <f t="shared" si="0"/>
        <v>0</v>
      </c>
    </row>
    <row r="27" spans="2:7" x14ac:dyDescent="0.4">
      <c r="B27" s="12"/>
      <c r="C27" s="12"/>
      <c r="D27" s="13" t="s">
        <v>24</v>
      </c>
      <c r="E27" s="14"/>
      <c r="F27" s="14"/>
      <c r="G27" s="14">
        <f t="shared" si="0"/>
        <v>0</v>
      </c>
    </row>
    <row r="28" spans="2:7" x14ac:dyDescent="0.4">
      <c r="B28" s="12"/>
      <c r="C28" s="12"/>
      <c r="D28" s="13" t="s">
        <v>25</v>
      </c>
      <c r="E28" s="14">
        <f>+E29+E30+E31</f>
        <v>0</v>
      </c>
      <c r="F28" s="14">
        <f>+F29+F30+F31</f>
        <v>0</v>
      </c>
      <c r="G28" s="14">
        <f t="shared" si="0"/>
        <v>0</v>
      </c>
    </row>
    <row r="29" spans="2:7" x14ac:dyDescent="0.4">
      <c r="B29" s="12"/>
      <c r="C29" s="12"/>
      <c r="D29" s="13" t="s">
        <v>26</v>
      </c>
      <c r="E29" s="14"/>
      <c r="F29" s="14"/>
      <c r="G29" s="14">
        <f t="shared" si="0"/>
        <v>0</v>
      </c>
    </row>
    <row r="30" spans="2:7" x14ac:dyDescent="0.4">
      <c r="B30" s="12"/>
      <c r="C30" s="12"/>
      <c r="D30" s="13" t="s">
        <v>27</v>
      </c>
      <c r="E30" s="14"/>
      <c r="F30" s="14"/>
      <c r="G30" s="14">
        <f t="shared" si="0"/>
        <v>0</v>
      </c>
    </row>
    <row r="31" spans="2:7" x14ac:dyDescent="0.4">
      <c r="B31" s="12"/>
      <c r="C31" s="12"/>
      <c r="D31" s="13" t="s">
        <v>28</v>
      </c>
      <c r="E31" s="14"/>
      <c r="F31" s="14"/>
      <c r="G31" s="14">
        <f t="shared" si="0"/>
        <v>0</v>
      </c>
    </row>
    <row r="32" spans="2:7" x14ac:dyDescent="0.4">
      <c r="B32" s="12"/>
      <c r="C32" s="12"/>
      <c r="D32" s="13" t="s">
        <v>29</v>
      </c>
      <c r="E32" s="14">
        <f>+E33+E34+E35+E36+E37+E38+E39+E40+E41+E42+E43+E44</f>
        <v>186521526</v>
      </c>
      <c r="F32" s="14">
        <f>+F33+F34+F35+F36+F37+F38+F39+F40+F41+F42+F43+F44</f>
        <v>178944866</v>
      </c>
      <c r="G32" s="14">
        <f t="shared" si="0"/>
        <v>7576660</v>
      </c>
    </row>
    <row r="33" spans="2:7" x14ac:dyDescent="0.4">
      <c r="B33" s="12"/>
      <c r="C33" s="12"/>
      <c r="D33" s="13" t="s">
        <v>30</v>
      </c>
      <c r="E33" s="14"/>
      <c r="F33" s="14"/>
      <c r="G33" s="14">
        <f t="shared" si="0"/>
        <v>0</v>
      </c>
    </row>
    <row r="34" spans="2:7" x14ac:dyDescent="0.4">
      <c r="B34" s="12"/>
      <c r="C34" s="12"/>
      <c r="D34" s="13" t="s">
        <v>31</v>
      </c>
      <c r="E34" s="14">
        <v>60606</v>
      </c>
      <c r="F34" s="14">
        <v>69910</v>
      </c>
      <c r="G34" s="14">
        <f t="shared" si="0"/>
        <v>-9304</v>
      </c>
    </row>
    <row r="35" spans="2:7" x14ac:dyDescent="0.4">
      <c r="B35" s="12"/>
      <c r="C35" s="12"/>
      <c r="D35" s="13" t="s">
        <v>32</v>
      </c>
      <c r="E35" s="14"/>
      <c r="F35" s="14"/>
      <c r="G35" s="14">
        <f t="shared" si="0"/>
        <v>0</v>
      </c>
    </row>
    <row r="36" spans="2:7" x14ac:dyDescent="0.4">
      <c r="B36" s="12"/>
      <c r="C36" s="12"/>
      <c r="D36" s="13" t="s">
        <v>33</v>
      </c>
      <c r="E36" s="14"/>
      <c r="F36" s="14">
        <v>20700</v>
      </c>
      <c r="G36" s="14">
        <f t="shared" si="0"/>
        <v>-20700</v>
      </c>
    </row>
    <row r="37" spans="2:7" x14ac:dyDescent="0.4">
      <c r="B37" s="12"/>
      <c r="C37" s="12"/>
      <c r="D37" s="13" t="s">
        <v>34</v>
      </c>
      <c r="E37" s="14">
        <v>69807910</v>
      </c>
      <c r="F37" s="14">
        <v>62821990</v>
      </c>
      <c r="G37" s="14">
        <f t="shared" si="0"/>
        <v>6985920</v>
      </c>
    </row>
    <row r="38" spans="2:7" x14ac:dyDescent="0.4">
      <c r="B38" s="12"/>
      <c r="C38" s="12"/>
      <c r="D38" s="13" t="s">
        <v>35</v>
      </c>
      <c r="E38" s="14">
        <v>8872245</v>
      </c>
      <c r="F38" s="14">
        <v>9924877</v>
      </c>
      <c r="G38" s="14">
        <f t="shared" si="0"/>
        <v>-1052632</v>
      </c>
    </row>
    <row r="39" spans="2:7" x14ac:dyDescent="0.4">
      <c r="B39" s="12"/>
      <c r="C39" s="12"/>
      <c r="D39" s="13" t="s">
        <v>36</v>
      </c>
      <c r="E39" s="14"/>
      <c r="F39" s="14"/>
      <c r="G39" s="14">
        <f t="shared" si="0"/>
        <v>0</v>
      </c>
    </row>
    <row r="40" spans="2:7" x14ac:dyDescent="0.4">
      <c r="B40" s="12"/>
      <c r="C40" s="12"/>
      <c r="D40" s="13" t="s">
        <v>37</v>
      </c>
      <c r="E40" s="14">
        <v>90393701</v>
      </c>
      <c r="F40" s="14">
        <v>87950978</v>
      </c>
      <c r="G40" s="14">
        <f t="shared" si="0"/>
        <v>2442723</v>
      </c>
    </row>
    <row r="41" spans="2:7" x14ac:dyDescent="0.4">
      <c r="B41" s="12"/>
      <c r="C41" s="12"/>
      <c r="D41" s="13" t="s">
        <v>38</v>
      </c>
      <c r="E41" s="14">
        <v>15519886</v>
      </c>
      <c r="F41" s="14">
        <v>16347912</v>
      </c>
      <c r="G41" s="14">
        <f t="shared" si="0"/>
        <v>-828026</v>
      </c>
    </row>
    <row r="42" spans="2:7" x14ac:dyDescent="0.4">
      <c r="B42" s="12"/>
      <c r="C42" s="12"/>
      <c r="D42" s="13" t="s">
        <v>39</v>
      </c>
      <c r="E42" s="14"/>
      <c r="F42" s="14"/>
      <c r="G42" s="14">
        <f t="shared" si="0"/>
        <v>0</v>
      </c>
    </row>
    <row r="43" spans="2:7" x14ac:dyDescent="0.4">
      <c r="B43" s="12"/>
      <c r="C43" s="12"/>
      <c r="D43" s="13" t="s">
        <v>40</v>
      </c>
      <c r="E43" s="14"/>
      <c r="F43" s="14"/>
      <c r="G43" s="14">
        <f t="shared" si="0"/>
        <v>0</v>
      </c>
    </row>
    <row r="44" spans="2:7" x14ac:dyDescent="0.4">
      <c r="B44" s="12"/>
      <c r="C44" s="12"/>
      <c r="D44" s="13" t="s">
        <v>41</v>
      </c>
      <c r="E44" s="14">
        <v>1867178</v>
      </c>
      <c r="F44" s="14">
        <v>1808499</v>
      </c>
      <c r="G44" s="14">
        <f t="shared" si="0"/>
        <v>58679</v>
      </c>
    </row>
    <row r="45" spans="2:7" x14ac:dyDescent="0.4">
      <c r="B45" s="12"/>
      <c r="C45" s="12"/>
      <c r="D45" s="13" t="s">
        <v>42</v>
      </c>
      <c r="E45" s="14">
        <f>+E46+E47+E48+E49+E50+E51+E52+E53+E54</f>
        <v>6956483</v>
      </c>
      <c r="F45" s="14">
        <f>+F46+F47+F48+F49+F50+F51+F52+F53+F54</f>
        <v>16294318</v>
      </c>
      <c r="G45" s="14">
        <f t="shared" si="0"/>
        <v>-9337835</v>
      </c>
    </row>
    <row r="46" spans="2:7" x14ac:dyDescent="0.4">
      <c r="B46" s="12"/>
      <c r="C46" s="12"/>
      <c r="D46" s="13" t="s">
        <v>43</v>
      </c>
      <c r="E46" s="14"/>
      <c r="F46" s="14"/>
      <c r="G46" s="14">
        <f t="shared" si="0"/>
        <v>0</v>
      </c>
    </row>
    <row r="47" spans="2:7" x14ac:dyDescent="0.4">
      <c r="B47" s="12"/>
      <c r="C47" s="12"/>
      <c r="D47" s="13" t="s">
        <v>44</v>
      </c>
      <c r="E47" s="14">
        <v>6727903</v>
      </c>
      <c r="F47" s="14">
        <v>16173538</v>
      </c>
      <c r="G47" s="14">
        <f t="shared" si="0"/>
        <v>-9445635</v>
      </c>
    </row>
    <row r="48" spans="2:7" x14ac:dyDescent="0.4">
      <c r="B48" s="12"/>
      <c r="C48" s="12"/>
      <c r="D48" s="13" t="s">
        <v>45</v>
      </c>
      <c r="E48" s="14"/>
      <c r="F48" s="14"/>
      <c r="G48" s="14">
        <f t="shared" si="0"/>
        <v>0</v>
      </c>
    </row>
    <row r="49" spans="2:7" x14ac:dyDescent="0.4">
      <c r="B49" s="12"/>
      <c r="C49" s="12"/>
      <c r="D49" s="13" t="s">
        <v>46</v>
      </c>
      <c r="E49" s="14"/>
      <c r="F49" s="14"/>
      <c r="G49" s="14">
        <f t="shared" si="0"/>
        <v>0</v>
      </c>
    </row>
    <row r="50" spans="2:7" x14ac:dyDescent="0.4">
      <c r="B50" s="12"/>
      <c r="C50" s="12"/>
      <c r="D50" s="13" t="s">
        <v>47</v>
      </c>
      <c r="E50" s="14"/>
      <c r="F50" s="14"/>
      <c r="G50" s="14">
        <f t="shared" si="0"/>
        <v>0</v>
      </c>
    </row>
    <row r="51" spans="2:7" x14ac:dyDescent="0.4">
      <c r="B51" s="12"/>
      <c r="C51" s="12"/>
      <c r="D51" s="13" t="s">
        <v>48</v>
      </c>
      <c r="E51" s="14"/>
      <c r="F51" s="14"/>
      <c r="G51" s="14">
        <f t="shared" si="0"/>
        <v>0</v>
      </c>
    </row>
    <row r="52" spans="2:7" x14ac:dyDescent="0.4">
      <c r="B52" s="12"/>
      <c r="C52" s="12"/>
      <c r="D52" s="13" t="s">
        <v>49</v>
      </c>
      <c r="E52" s="14">
        <v>228580</v>
      </c>
      <c r="F52" s="14">
        <v>120780</v>
      </c>
      <c r="G52" s="14">
        <f t="shared" si="0"/>
        <v>107800</v>
      </c>
    </row>
    <row r="53" spans="2:7" x14ac:dyDescent="0.4">
      <c r="B53" s="12"/>
      <c r="C53" s="12"/>
      <c r="D53" s="13" t="s">
        <v>50</v>
      </c>
      <c r="E53" s="14"/>
      <c r="F53" s="14"/>
      <c r="G53" s="14">
        <f t="shared" si="0"/>
        <v>0</v>
      </c>
    </row>
    <row r="54" spans="2:7" x14ac:dyDescent="0.4">
      <c r="B54" s="12"/>
      <c r="C54" s="12"/>
      <c r="D54" s="13" t="s">
        <v>51</v>
      </c>
      <c r="E54" s="14"/>
      <c r="F54" s="14"/>
      <c r="G54" s="14">
        <f t="shared" si="0"/>
        <v>0</v>
      </c>
    </row>
    <row r="55" spans="2:7" x14ac:dyDescent="0.4">
      <c r="B55" s="12"/>
      <c r="C55" s="12"/>
      <c r="D55" s="13" t="s">
        <v>52</v>
      </c>
      <c r="E55" s="14">
        <f>+E56</f>
        <v>0</v>
      </c>
      <c r="F55" s="14">
        <f>+F56</f>
        <v>0</v>
      </c>
      <c r="G55" s="14">
        <f t="shared" si="0"/>
        <v>0</v>
      </c>
    </row>
    <row r="56" spans="2:7" x14ac:dyDescent="0.4">
      <c r="B56" s="12"/>
      <c r="C56" s="12"/>
      <c r="D56" s="13" t="s">
        <v>53</v>
      </c>
      <c r="E56" s="14">
        <f>+E57+E58+E59+E60+E61+E62</f>
        <v>0</v>
      </c>
      <c r="F56" s="14">
        <f>+F57+F58+F59+F60+F61+F62</f>
        <v>0</v>
      </c>
      <c r="G56" s="14">
        <f t="shared" si="0"/>
        <v>0</v>
      </c>
    </row>
    <row r="57" spans="2:7" x14ac:dyDescent="0.4">
      <c r="B57" s="12"/>
      <c r="C57" s="12"/>
      <c r="D57" s="13" t="s">
        <v>54</v>
      </c>
      <c r="E57" s="14"/>
      <c r="F57" s="14"/>
      <c r="G57" s="14">
        <f t="shared" si="0"/>
        <v>0</v>
      </c>
    </row>
    <row r="58" spans="2:7" x14ac:dyDescent="0.4">
      <c r="B58" s="12"/>
      <c r="C58" s="12"/>
      <c r="D58" s="13" t="s">
        <v>41</v>
      </c>
      <c r="E58" s="14"/>
      <c r="F58" s="14"/>
      <c r="G58" s="14">
        <f t="shared" si="0"/>
        <v>0</v>
      </c>
    </row>
    <row r="59" spans="2:7" x14ac:dyDescent="0.4">
      <c r="B59" s="12"/>
      <c r="C59" s="12"/>
      <c r="D59" s="13" t="s">
        <v>43</v>
      </c>
      <c r="E59" s="14"/>
      <c r="F59" s="14"/>
      <c r="G59" s="14">
        <f t="shared" si="0"/>
        <v>0</v>
      </c>
    </row>
    <row r="60" spans="2:7" x14ac:dyDescent="0.4">
      <c r="B60" s="12"/>
      <c r="C60" s="12"/>
      <c r="D60" s="13" t="s">
        <v>44</v>
      </c>
      <c r="E60" s="14"/>
      <c r="F60" s="14"/>
      <c r="G60" s="14">
        <f t="shared" si="0"/>
        <v>0</v>
      </c>
    </row>
    <row r="61" spans="2:7" x14ac:dyDescent="0.4">
      <c r="B61" s="12"/>
      <c r="C61" s="12"/>
      <c r="D61" s="13" t="s">
        <v>45</v>
      </c>
      <c r="E61" s="14"/>
      <c r="F61" s="14"/>
      <c r="G61" s="14">
        <f t="shared" si="0"/>
        <v>0</v>
      </c>
    </row>
    <row r="62" spans="2:7" x14ac:dyDescent="0.4">
      <c r="B62" s="12"/>
      <c r="C62" s="12"/>
      <c r="D62" s="13" t="s">
        <v>51</v>
      </c>
      <c r="E62" s="14"/>
      <c r="F62" s="14"/>
      <c r="G62" s="14">
        <f t="shared" si="0"/>
        <v>0</v>
      </c>
    </row>
    <row r="63" spans="2:7" x14ac:dyDescent="0.4">
      <c r="B63" s="12"/>
      <c r="C63" s="12"/>
      <c r="D63" s="13" t="s">
        <v>55</v>
      </c>
      <c r="E63" s="14">
        <f>+E64+E65</f>
        <v>0</v>
      </c>
      <c r="F63" s="14">
        <f>+F64+F65</f>
        <v>0</v>
      </c>
      <c r="G63" s="14">
        <f t="shared" si="0"/>
        <v>0</v>
      </c>
    </row>
    <row r="64" spans="2:7" x14ac:dyDescent="0.4">
      <c r="B64" s="12"/>
      <c r="C64" s="12"/>
      <c r="D64" s="13" t="s">
        <v>56</v>
      </c>
      <c r="E64" s="14"/>
      <c r="F64" s="14"/>
      <c r="G64" s="14">
        <f t="shared" si="0"/>
        <v>0</v>
      </c>
    </row>
    <row r="65" spans="2:7" x14ac:dyDescent="0.4">
      <c r="B65" s="12"/>
      <c r="C65" s="12"/>
      <c r="D65" s="13" t="s">
        <v>57</v>
      </c>
      <c r="E65" s="14"/>
      <c r="F65" s="14"/>
      <c r="G65" s="14">
        <f t="shared" si="0"/>
        <v>0</v>
      </c>
    </row>
    <row r="66" spans="2:7" x14ac:dyDescent="0.4">
      <c r="B66" s="12"/>
      <c r="C66" s="12"/>
      <c r="D66" s="13" t="s">
        <v>58</v>
      </c>
      <c r="E66" s="14">
        <v>30000</v>
      </c>
      <c r="F66" s="14"/>
      <c r="G66" s="14">
        <f t="shared" si="0"/>
        <v>30000</v>
      </c>
    </row>
    <row r="67" spans="2:7" x14ac:dyDescent="0.4">
      <c r="B67" s="12"/>
      <c r="C67" s="12"/>
      <c r="D67" s="13" t="s">
        <v>59</v>
      </c>
      <c r="E67" s="14"/>
      <c r="F67" s="14"/>
      <c r="G67" s="14">
        <f t="shared" si="0"/>
        <v>0</v>
      </c>
    </row>
    <row r="68" spans="2:7" x14ac:dyDescent="0.4">
      <c r="B68" s="12"/>
      <c r="C68" s="15"/>
      <c r="D68" s="16" t="s">
        <v>60</v>
      </c>
      <c r="E68" s="17">
        <f>+E6+E55+E63+E66+E67</f>
        <v>720014052</v>
      </c>
      <c r="F68" s="17">
        <f>+F6+F55+F63+F66+F67</f>
        <v>714241942</v>
      </c>
      <c r="G68" s="17">
        <f t="shared" si="0"/>
        <v>5772110</v>
      </c>
    </row>
    <row r="69" spans="2:7" x14ac:dyDescent="0.4">
      <c r="B69" s="12"/>
      <c r="C69" s="9" t="s">
        <v>61</v>
      </c>
      <c r="D69" s="13" t="s">
        <v>62</v>
      </c>
      <c r="E69" s="14">
        <f>+E70+E71+E89+E90+E91+E92+E93+E94+E95+E96+E97</f>
        <v>431343768</v>
      </c>
      <c r="F69" s="14">
        <f>+F70+F71+F89+F90+F91+F92+F93+F94+F95+F96+F97</f>
        <v>414986899</v>
      </c>
      <c r="G69" s="14">
        <f t="shared" si="0"/>
        <v>16356869</v>
      </c>
    </row>
    <row r="70" spans="2:7" x14ac:dyDescent="0.4">
      <c r="B70" s="12"/>
      <c r="C70" s="12"/>
      <c r="D70" s="13" t="s">
        <v>63</v>
      </c>
      <c r="E70" s="14"/>
      <c r="F70" s="14"/>
      <c r="G70" s="14">
        <f t="shared" si="0"/>
        <v>0</v>
      </c>
    </row>
    <row r="71" spans="2:7" x14ac:dyDescent="0.4">
      <c r="B71" s="12"/>
      <c r="C71" s="12"/>
      <c r="D71" s="13" t="s">
        <v>64</v>
      </c>
      <c r="E71" s="14">
        <f>+E72+E73+E74+E75+E76+E77+E78+E79+E80+E81+E82+E83+E84+E85+E86+E87+E88</f>
        <v>218857241</v>
      </c>
      <c r="F71" s="14">
        <f>+F72+F73+F74+F75+F76+F77+F78+F79+F80+F81+F82+F83+F84+F85+F86+F87+F88</f>
        <v>224522653</v>
      </c>
      <c r="G71" s="14">
        <f t="shared" ref="G71:G134" si="1">E71-F71</f>
        <v>-5665412</v>
      </c>
    </row>
    <row r="72" spans="2:7" x14ac:dyDescent="0.4">
      <c r="B72" s="12"/>
      <c r="C72" s="12"/>
      <c r="D72" s="13" t="s">
        <v>65</v>
      </c>
      <c r="E72" s="14">
        <v>138419932</v>
      </c>
      <c r="F72" s="14">
        <v>143978538</v>
      </c>
      <c r="G72" s="14">
        <f t="shared" si="1"/>
        <v>-5558606</v>
      </c>
    </row>
    <row r="73" spans="2:7" x14ac:dyDescent="0.4">
      <c r="B73" s="12"/>
      <c r="C73" s="12"/>
      <c r="D73" s="13" t="s">
        <v>66</v>
      </c>
      <c r="E73" s="14">
        <v>4937400</v>
      </c>
      <c r="F73" s="14">
        <v>3738400</v>
      </c>
      <c r="G73" s="14">
        <f t="shared" si="1"/>
        <v>1199000</v>
      </c>
    </row>
    <row r="74" spans="2:7" x14ac:dyDescent="0.4">
      <c r="B74" s="12"/>
      <c r="C74" s="12"/>
      <c r="D74" s="13" t="s">
        <v>67</v>
      </c>
      <c r="E74" s="14">
        <v>3175152</v>
      </c>
      <c r="F74" s="14">
        <v>3203000</v>
      </c>
      <c r="G74" s="14">
        <f t="shared" si="1"/>
        <v>-27848</v>
      </c>
    </row>
    <row r="75" spans="2:7" x14ac:dyDescent="0.4">
      <c r="B75" s="12"/>
      <c r="C75" s="12"/>
      <c r="D75" s="13" t="s">
        <v>68</v>
      </c>
      <c r="E75" s="14">
        <v>2539648</v>
      </c>
      <c r="F75" s="14">
        <v>2822018</v>
      </c>
      <c r="G75" s="14">
        <f t="shared" si="1"/>
        <v>-282370</v>
      </c>
    </row>
    <row r="76" spans="2:7" x14ac:dyDescent="0.4">
      <c r="B76" s="12"/>
      <c r="C76" s="12"/>
      <c r="D76" s="13" t="s">
        <v>69</v>
      </c>
      <c r="E76" s="14">
        <v>1970000</v>
      </c>
      <c r="F76" s="14">
        <v>2113812</v>
      </c>
      <c r="G76" s="14">
        <f t="shared" si="1"/>
        <v>-143812</v>
      </c>
    </row>
    <row r="77" spans="2:7" x14ac:dyDescent="0.4">
      <c r="B77" s="12"/>
      <c r="C77" s="12"/>
      <c r="D77" s="13" t="s">
        <v>70</v>
      </c>
      <c r="E77" s="14">
        <v>1874096</v>
      </c>
      <c r="F77" s="14">
        <v>2378000</v>
      </c>
      <c r="G77" s="14">
        <f t="shared" si="1"/>
        <v>-503904</v>
      </c>
    </row>
    <row r="78" spans="2:7" x14ac:dyDescent="0.4">
      <c r="B78" s="12"/>
      <c r="C78" s="12"/>
      <c r="D78" s="13" t="s">
        <v>71</v>
      </c>
      <c r="E78" s="14">
        <v>459000</v>
      </c>
      <c r="F78" s="14">
        <v>1109000</v>
      </c>
      <c r="G78" s="14">
        <f t="shared" si="1"/>
        <v>-650000</v>
      </c>
    </row>
    <row r="79" spans="2:7" x14ac:dyDescent="0.4">
      <c r="B79" s="12"/>
      <c r="C79" s="12"/>
      <c r="D79" s="13" t="s">
        <v>72</v>
      </c>
      <c r="E79" s="14">
        <v>14448000</v>
      </c>
      <c r="F79" s="14">
        <v>14628000</v>
      </c>
      <c r="G79" s="14">
        <f t="shared" si="1"/>
        <v>-180000</v>
      </c>
    </row>
    <row r="80" spans="2:7" x14ac:dyDescent="0.4">
      <c r="B80" s="12"/>
      <c r="C80" s="12"/>
      <c r="D80" s="13" t="s">
        <v>73</v>
      </c>
      <c r="E80" s="14">
        <v>2889763</v>
      </c>
      <c r="F80" s="14">
        <v>3214306</v>
      </c>
      <c r="G80" s="14">
        <f t="shared" si="1"/>
        <v>-324543</v>
      </c>
    </row>
    <row r="81" spans="2:7" x14ac:dyDescent="0.4">
      <c r="B81" s="12"/>
      <c r="C81" s="12"/>
      <c r="D81" s="13" t="s">
        <v>74</v>
      </c>
      <c r="E81" s="14">
        <v>732000</v>
      </c>
      <c r="F81" s="14">
        <v>730000</v>
      </c>
      <c r="G81" s="14">
        <f t="shared" si="1"/>
        <v>2000</v>
      </c>
    </row>
    <row r="82" spans="2:7" x14ac:dyDescent="0.4">
      <c r="B82" s="12"/>
      <c r="C82" s="12"/>
      <c r="D82" s="13" t="s">
        <v>75</v>
      </c>
      <c r="E82" s="14"/>
      <c r="F82" s="14"/>
      <c r="G82" s="14">
        <f t="shared" si="1"/>
        <v>0</v>
      </c>
    </row>
    <row r="83" spans="2:7" x14ac:dyDescent="0.4">
      <c r="B83" s="12"/>
      <c r="C83" s="12"/>
      <c r="D83" s="13" t="s">
        <v>76</v>
      </c>
      <c r="E83" s="14">
        <v>21621981</v>
      </c>
      <c r="F83" s="14">
        <v>21818709</v>
      </c>
      <c r="G83" s="14">
        <f t="shared" si="1"/>
        <v>-196728</v>
      </c>
    </row>
    <row r="84" spans="2:7" x14ac:dyDescent="0.4">
      <c r="B84" s="12"/>
      <c r="C84" s="12"/>
      <c r="D84" s="13" t="s">
        <v>77</v>
      </c>
      <c r="E84" s="14">
        <v>6165970</v>
      </c>
      <c r="F84" s="14">
        <v>6314552</v>
      </c>
      <c r="G84" s="14">
        <f t="shared" si="1"/>
        <v>-148582</v>
      </c>
    </row>
    <row r="85" spans="2:7" x14ac:dyDescent="0.4">
      <c r="B85" s="12"/>
      <c r="C85" s="12"/>
      <c r="D85" s="13" t="s">
        <v>78</v>
      </c>
      <c r="E85" s="14">
        <v>529252</v>
      </c>
      <c r="F85" s="14">
        <v>510728</v>
      </c>
      <c r="G85" s="14">
        <f t="shared" si="1"/>
        <v>18524</v>
      </c>
    </row>
    <row r="86" spans="2:7" x14ac:dyDescent="0.4">
      <c r="B86" s="12"/>
      <c r="C86" s="12"/>
      <c r="D86" s="13" t="s">
        <v>79</v>
      </c>
      <c r="E86" s="14">
        <v>15243993</v>
      </c>
      <c r="F86" s="14">
        <v>13971825</v>
      </c>
      <c r="G86" s="14">
        <f t="shared" si="1"/>
        <v>1272168</v>
      </c>
    </row>
    <row r="87" spans="2:7" x14ac:dyDescent="0.4">
      <c r="B87" s="12"/>
      <c r="C87" s="12"/>
      <c r="D87" s="13" t="s">
        <v>80</v>
      </c>
      <c r="E87" s="14"/>
      <c r="F87" s="14">
        <v>2059784</v>
      </c>
      <c r="G87" s="14">
        <f t="shared" si="1"/>
        <v>-2059784</v>
      </c>
    </row>
    <row r="88" spans="2:7" x14ac:dyDescent="0.4">
      <c r="B88" s="12"/>
      <c r="C88" s="12"/>
      <c r="D88" s="13" t="s">
        <v>81</v>
      </c>
      <c r="E88" s="14">
        <v>3851054</v>
      </c>
      <c r="F88" s="14">
        <v>1931981</v>
      </c>
      <c r="G88" s="14">
        <f t="shared" si="1"/>
        <v>1919073</v>
      </c>
    </row>
    <row r="89" spans="2:7" x14ac:dyDescent="0.4">
      <c r="B89" s="12"/>
      <c r="C89" s="12"/>
      <c r="D89" s="13" t="s">
        <v>82</v>
      </c>
      <c r="E89" s="14">
        <v>32536285</v>
      </c>
      <c r="F89" s="14">
        <v>30405390</v>
      </c>
      <c r="G89" s="14">
        <f t="shared" si="1"/>
        <v>2130895</v>
      </c>
    </row>
    <row r="90" spans="2:7" x14ac:dyDescent="0.4">
      <c r="B90" s="12"/>
      <c r="C90" s="12"/>
      <c r="D90" s="13" t="s">
        <v>83</v>
      </c>
      <c r="E90" s="14">
        <v>13300000</v>
      </c>
      <c r="F90" s="14">
        <v>12000000</v>
      </c>
      <c r="G90" s="14">
        <f t="shared" si="1"/>
        <v>1300000</v>
      </c>
    </row>
    <row r="91" spans="2:7" x14ac:dyDescent="0.4">
      <c r="B91" s="12"/>
      <c r="C91" s="12"/>
      <c r="D91" s="13" t="s">
        <v>84</v>
      </c>
      <c r="E91" s="14"/>
      <c r="F91" s="14"/>
      <c r="G91" s="14">
        <f t="shared" si="1"/>
        <v>0</v>
      </c>
    </row>
    <row r="92" spans="2:7" x14ac:dyDescent="0.4">
      <c r="B92" s="12"/>
      <c r="C92" s="12"/>
      <c r="D92" s="13" t="s">
        <v>85</v>
      </c>
      <c r="E92" s="14">
        <v>96439097</v>
      </c>
      <c r="F92" s="14">
        <v>89949795</v>
      </c>
      <c r="G92" s="14">
        <f t="shared" si="1"/>
        <v>6489302</v>
      </c>
    </row>
    <row r="93" spans="2:7" x14ac:dyDescent="0.4">
      <c r="B93" s="12"/>
      <c r="C93" s="12"/>
      <c r="D93" s="13" t="s">
        <v>86</v>
      </c>
      <c r="E93" s="14">
        <v>9602427</v>
      </c>
      <c r="F93" s="14"/>
      <c r="G93" s="14">
        <f t="shared" si="1"/>
        <v>9602427</v>
      </c>
    </row>
    <row r="94" spans="2:7" x14ac:dyDescent="0.4">
      <c r="B94" s="12"/>
      <c r="C94" s="12"/>
      <c r="D94" s="13" t="s">
        <v>87</v>
      </c>
      <c r="E94" s="14">
        <v>5977620</v>
      </c>
      <c r="F94" s="14">
        <v>6275343</v>
      </c>
      <c r="G94" s="14">
        <f t="shared" si="1"/>
        <v>-297723</v>
      </c>
    </row>
    <row r="95" spans="2:7" x14ac:dyDescent="0.4">
      <c r="B95" s="12"/>
      <c r="C95" s="12"/>
      <c r="D95" s="13" t="s">
        <v>88</v>
      </c>
      <c r="E95" s="14"/>
      <c r="F95" s="14"/>
      <c r="G95" s="14">
        <f t="shared" si="1"/>
        <v>0</v>
      </c>
    </row>
    <row r="96" spans="2:7" x14ac:dyDescent="0.4">
      <c r="B96" s="12"/>
      <c r="C96" s="12"/>
      <c r="D96" s="13" t="s">
        <v>89</v>
      </c>
      <c r="E96" s="14"/>
      <c r="F96" s="14"/>
      <c r="G96" s="14">
        <f t="shared" si="1"/>
        <v>0</v>
      </c>
    </row>
    <row r="97" spans="2:7" x14ac:dyDescent="0.4">
      <c r="B97" s="12"/>
      <c r="C97" s="12"/>
      <c r="D97" s="13" t="s">
        <v>90</v>
      </c>
      <c r="E97" s="14">
        <f>+E98</f>
        <v>54631098</v>
      </c>
      <c r="F97" s="14">
        <f>+F98</f>
        <v>51833718</v>
      </c>
      <c r="G97" s="14">
        <f t="shared" si="1"/>
        <v>2797380</v>
      </c>
    </row>
    <row r="98" spans="2:7" x14ac:dyDescent="0.4">
      <c r="B98" s="12"/>
      <c r="C98" s="12"/>
      <c r="D98" s="13" t="s">
        <v>91</v>
      </c>
      <c r="E98" s="14">
        <v>54631098</v>
      </c>
      <c r="F98" s="14">
        <v>51833718</v>
      </c>
      <c r="G98" s="14">
        <f t="shared" si="1"/>
        <v>2797380</v>
      </c>
    </row>
    <row r="99" spans="2:7" x14ac:dyDescent="0.4">
      <c r="B99" s="12"/>
      <c r="C99" s="12"/>
      <c r="D99" s="13" t="s">
        <v>92</v>
      </c>
      <c r="E99" s="14">
        <f>+E100+E101+E102+E103+E104+E105+E106+E107+E108+E109+E110+E111+E112+E113+E114+E115</f>
        <v>104372571</v>
      </c>
      <c r="F99" s="14">
        <f>+F100+F101+F102+F103+F104+F105+F106+F107+F108+F109+F110+F111+F112+F113+F114+F115</f>
        <v>106921432</v>
      </c>
      <c r="G99" s="14">
        <f t="shared" si="1"/>
        <v>-2548861</v>
      </c>
    </row>
    <row r="100" spans="2:7" x14ac:dyDescent="0.4">
      <c r="B100" s="12"/>
      <c r="C100" s="12"/>
      <c r="D100" s="13" t="s">
        <v>93</v>
      </c>
      <c r="E100" s="14">
        <v>43211176</v>
      </c>
      <c r="F100" s="14">
        <v>41271387</v>
      </c>
      <c r="G100" s="14">
        <f t="shared" si="1"/>
        <v>1939789</v>
      </c>
    </row>
    <row r="101" spans="2:7" x14ac:dyDescent="0.4">
      <c r="B101" s="12"/>
      <c r="C101" s="12"/>
      <c r="D101" s="13" t="s">
        <v>94</v>
      </c>
      <c r="E101" s="14">
        <v>10207733</v>
      </c>
      <c r="F101" s="14">
        <v>8727604</v>
      </c>
      <c r="G101" s="14">
        <f t="shared" si="1"/>
        <v>1480129</v>
      </c>
    </row>
    <row r="102" spans="2:7" x14ac:dyDescent="0.4">
      <c r="B102" s="12"/>
      <c r="C102" s="12"/>
      <c r="D102" s="13" t="s">
        <v>95</v>
      </c>
      <c r="E102" s="14"/>
      <c r="F102" s="14"/>
      <c r="G102" s="14">
        <f t="shared" si="1"/>
        <v>0</v>
      </c>
    </row>
    <row r="103" spans="2:7" x14ac:dyDescent="0.4">
      <c r="B103" s="12"/>
      <c r="C103" s="12"/>
      <c r="D103" s="13" t="s">
        <v>96</v>
      </c>
      <c r="E103" s="14">
        <v>1438149</v>
      </c>
      <c r="F103" s="14">
        <v>1458759</v>
      </c>
      <c r="G103" s="14">
        <f t="shared" si="1"/>
        <v>-20610</v>
      </c>
    </row>
    <row r="104" spans="2:7" x14ac:dyDescent="0.4">
      <c r="B104" s="12"/>
      <c r="C104" s="12"/>
      <c r="D104" s="13" t="s">
        <v>97</v>
      </c>
      <c r="E104" s="14"/>
      <c r="F104" s="14"/>
      <c r="G104" s="14">
        <f t="shared" si="1"/>
        <v>0</v>
      </c>
    </row>
    <row r="105" spans="2:7" x14ac:dyDescent="0.4">
      <c r="B105" s="12"/>
      <c r="C105" s="12"/>
      <c r="D105" s="13" t="s">
        <v>98</v>
      </c>
      <c r="E105" s="14">
        <v>2429018</v>
      </c>
      <c r="F105" s="14">
        <v>1895565</v>
      </c>
      <c r="G105" s="14">
        <f t="shared" si="1"/>
        <v>533453</v>
      </c>
    </row>
    <row r="106" spans="2:7" x14ac:dyDescent="0.4">
      <c r="B106" s="12"/>
      <c r="C106" s="12"/>
      <c r="D106" s="13" t="s">
        <v>99</v>
      </c>
      <c r="E106" s="14">
        <v>881777</v>
      </c>
      <c r="F106" s="14">
        <v>932108</v>
      </c>
      <c r="G106" s="14">
        <f t="shared" si="1"/>
        <v>-50331</v>
      </c>
    </row>
    <row r="107" spans="2:7" x14ac:dyDescent="0.4">
      <c r="B107" s="12"/>
      <c r="C107" s="12"/>
      <c r="D107" s="13" t="s">
        <v>100</v>
      </c>
      <c r="E107" s="14"/>
      <c r="F107" s="14"/>
      <c r="G107" s="14">
        <f t="shared" si="1"/>
        <v>0</v>
      </c>
    </row>
    <row r="108" spans="2:7" x14ac:dyDescent="0.4">
      <c r="B108" s="12"/>
      <c r="C108" s="12"/>
      <c r="D108" s="13" t="s">
        <v>101</v>
      </c>
      <c r="E108" s="14"/>
      <c r="F108" s="14"/>
      <c r="G108" s="14">
        <f t="shared" si="1"/>
        <v>0</v>
      </c>
    </row>
    <row r="109" spans="2:7" x14ac:dyDescent="0.4">
      <c r="B109" s="12"/>
      <c r="C109" s="12"/>
      <c r="D109" s="13" t="s">
        <v>102</v>
      </c>
      <c r="E109" s="14">
        <v>34049458</v>
      </c>
      <c r="F109" s="14">
        <v>42486966</v>
      </c>
      <c r="G109" s="14">
        <f t="shared" si="1"/>
        <v>-8437508</v>
      </c>
    </row>
    <row r="110" spans="2:7" x14ac:dyDescent="0.4">
      <c r="B110" s="12"/>
      <c r="C110" s="12"/>
      <c r="D110" s="13" t="s">
        <v>103</v>
      </c>
      <c r="E110" s="14">
        <v>43282</v>
      </c>
      <c r="F110" s="14">
        <v>57864</v>
      </c>
      <c r="G110" s="14">
        <f t="shared" si="1"/>
        <v>-14582</v>
      </c>
    </row>
    <row r="111" spans="2:7" x14ac:dyDescent="0.4">
      <c r="B111" s="12"/>
      <c r="C111" s="12"/>
      <c r="D111" s="13" t="s">
        <v>104</v>
      </c>
      <c r="E111" s="14">
        <v>8804433</v>
      </c>
      <c r="F111" s="14">
        <v>7053102</v>
      </c>
      <c r="G111" s="14">
        <f t="shared" si="1"/>
        <v>1751331</v>
      </c>
    </row>
    <row r="112" spans="2:7" x14ac:dyDescent="0.4">
      <c r="B112" s="12"/>
      <c r="C112" s="12"/>
      <c r="D112" s="13" t="s">
        <v>105</v>
      </c>
      <c r="E112" s="14">
        <v>1330184</v>
      </c>
      <c r="F112" s="14">
        <v>1080657</v>
      </c>
      <c r="G112" s="14">
        <f t="shared" si="1"/>
        <v>249527</v>
      </c>
    </row>
    <row r="113" spans="2:7" x14ac:dyDescent="0.4">
      <c r="B113" s="12"/>
      <c r="C113" s="12"/>
      <c r="D113" s="13" t="s">
        <v>106</v>
      </c>
      <c r="E113" s="14">
        <v>1106504</v>
      </c>
      <c r="F113" s="14">
        <v>881388</v>
      </c>
      <c r="G113" s="14">
        <f t="shared" si="1"/>
        <v>225116</v>
      </c>
    </row>
    <row r="114" spans="2:7" x14ac:dyDescent="0.4">
      <c r="B114" s="12"/>
      <c r="C114" s="12"/>
      <c r="D114" s="13" t="s">
        <v>107</v>
      </c>
      <c r="E114" s="14">
        <v>870857</v>
      </c>
      <c r="F114" s="14">
        <v>1076032</v>
      </c>
      <c r="G114" s="14">
        <f t="shared" si="1"/>
        <v>-205175</v>
      </c>
    </row>
    <row r="115" spans="2:7" x14ac:dyDescent="0.4">
      <c r="B115" s="12"/>
      <c r="C115" s="12"/>
      <c r="D115" s="13" t="s">
        <v>108</v>
      </c>
      <c r="E115" s="14"/>
      <c r="F115" s="14"/>
      <c r="G115" s="14">
        <f t="shared" si="1"/>
        <v>0</v>
      </c>
    </row>
    <row r="116" spans="2:7" x14ac:dyDescent="0.4">
      <c r="B116" s="12"/>
      <c r="C116" s="12"/>
      <c r="D116" s="13" t="s">
        <v>109</v>
      </c>
      <c r="E116" s="14">
        <f>+E117+E118+E119+E120+E121+E122+E123+E124+E125+E126+E127+E128+E129+E130+E131+E132+E133+E134+E135+E136</f>
        <v>70752850</v>
      </c>
      <c r="F116" s="14">
        <f>+F117+F118+F119+F120+F121+F122+F123+F124+F125+F126+F127+F128+F129+F130+F131+F132+F133+F134+F135+F136</f>
        <v>66182262</v>
      </c>
      <c r="G116" s="14">
        <f t="shared" si="1"/>
        <v>4570588</v>
      </c>
    </row>
    <row r="117" spans="2:7" x14ac:dyDescent="0.4">
      <c r="B117" s="12"/>
      <c r="C117" s="12"/>
      <c r="D117" s="13" t="s">
        <v>110</v>
      </c>
      <c r="E117" s="14">
        <v>5187059</v>
      </c>
      <c r="F117" s="14">
        <v>5531482</v>
      </c>
      <c r="G117" s="14">
        <f t="shared" si="1"/>
        <v>-344423</v>
      </c>
    </row>
    <row r="118" spans="2:7" x14ac:dyDescent="0.4">
      <c r="B118" s="12"/>
      <c r="C118" s="12"/>
      <c r="D118" s="13" t="s">
        <v>111</v>
      </c>
      <c r="E118" s="14">
        <v>67243</v>
      </c>
      <c r="F118" s="14">
        <v>495176</v>
      </c>
      <c r="G118" s="14">
        <f t="shared" si="1"/>
        <v>-427933</v>
      </c>
    </row>
    <row r="119" spans="2:7" x14ac:dyDescent="0.4">
      <c r="B119" s="12"/>
      <c r="C119" s="12"/>
      <c r="D119" s="13" t="s">
        <v>112</v>
      </c>
      <c r="E119" s="14">
        <v>224000</v>
      </c>
      <c r="F119" s="14">
        <v>439199</v>
      </c>
      <c r="G119" s="14">
        <f t="shared" si="1"/>
        <v>-215199</v>
      </c>
    </row>
    <row r="120" spans="2:7" x14ac:dyDescent="0.4">
      <c r="B120" s="12"/>
      <c r="C120" s="12"/>
      <c r="D120" s="13" t="s">
        <v>113</v>
      </c>
      <c r="E120" s="14">
        <v>4500030</v>
      </c>
      <c r="F120" s="14">
        <v>1706450</v>
      </c>
      <c r="G120" s="14">
        <f t="shared" si="1"/>
        <v>2793580</v>
      </c>
    </row>
    <row r="121" spans="2:7" x14ac:dyDescent="0.4">
      <c r="B121" s="12"/>
      <c r="C121" s="12"/>
      <c r="D121" s="13" t="s">
        <v>114</v>
      </c>
      <c r="E121" s="14">
        <v>1772338</v>
      </c>
      <c r="F121" s="14">
        <v>1200810</v>
      </c>
      <c r="G121" s="14">
        <f t="shared" si="1"/>
        <v>571528</v>
      </c>
    </row>
    <row r="122" spans="2:7" x14ac:dyDescent="0.4">
      <c r="B122" s="12"/>
      <c r="C122" s="12"/>
      <c r="D122" s="13" t="s">
        <v>115</v>
      </c>
      <c r="E122" s="14">
        <v>213830</v>
      </c>
      <c r="F122" s="14">
        <v>154634</v>
      </c>
      <c r="G122" s="14">
        <f t="shared" si="1"/>
        <v>59196</v>
      </c>
    </row>
    <row r="123" spans="2:7" x14ac:dyDescent="0.4">
      <c r="B123" s="12"/>
      <c r="C123" s="12"/>
      <c r="D123" s="13" t="s">
        <v>116</v>
      </c>
      <c r="E123" s="14">
        <v>2233847</v>
      </c>
      <c r="F123" s="14">
        <v>1202131</v>
      </c>
      <c r="G123" s="14">
        <f t="shared" si="1"/>
        <v>1031716</v>
      </c>
    </row>
    <row r="124" spans="2:7" x14ac:dyDescent="0.4">
      <c r="B124" s="12"/>
      <c r="C124" s="12"/>
      <c r="D124" s="13" t="s">
        <v>117</v>
      </c>
      <c r="E124" s="14">
        <v>1121336</v>
      </c>
      <c r="F124" s="14">
        <v>1246273</v>
      </c>
      <c r="G124" s="14">
        <f t="shared" si="1"/>
        <v>-124937</v>
      </c>
    </row>
    <row r="125" spans="2:7" x14ac:dyDescent="0.4">
      <c r="B125" s="12"/>
      <c r="C125" s="12"/>
      <c r="D125" s="13" t="s">
        <v>118</v>
      </c>
      <c r="E125" s="14">
        <v>114044</v>
      </c>
      <c r="F125" s="14">
        <v>33468</v>
      </c>
      <c r="G125" s="14">
        <f t="shared" si="1"/>
        <v>80576</v>
      </c>
    </row>
    <row r="126" spans="2:7" x14ac:dyDescent="0.4">
      <c r="B126" s="12"/>
      <c r="C126" s="12"/>
      <c r="D126" s="13" t="s">
        <v>119</v>
      </c>
      <c r="E126" s="14">
        <v>678260</v>
      </c>
      <c r="F126" s="14">
        <v>216920</v>
      </c>
      <c r="G126" s="14">
        <f t="shared" si="1"/>
        <v>461340</v>
      </c>
    </row>
    <row r="127" spans="2:7" x14ac:dyDescent="0.4">
      <c r="B127" s="12"/>
      <c r="C127" s="12"/>
      <c r="D127" s="13" t="s">
        <v>120</v>
      </c>
      <c r="E127" s="14">
        <v>45275948</v>
      </c>
      <c r="F127" s="14">
        <v>44857517</v>
      </c>
      <c r="G127" s="14">
        <f t="shared" si="1"/>
        <v>418431</v>
      </c>
    </row>
    <row r="128" spans="2:7" x14ac:dyDescent="0.4">
      <c r="B128" s="12"/>
      <c r="C128" s="12"/>
      <c r="D128" s="13" t="s">
        <v>121</v>
      </c>
      <c r="E128" s="14">
        <v>1919380</v>
      </c>
      <c r="F128" s="14">
        <v>1163811</v>
      </c>
      <c r="G128" s="14">
        <f t="shared" si="1"/>
        <v>755569</v>
      </c>
    </row>
    <row r="129" spans="2:7" x14ac:dyDescent="0.4">
      <c r="B129" s="12"/>
      <c r="C129" s="12"/>
      <c r="D129" s="13" t="s">
        <v>105</v>
      </c>
      <c r="E129" s="14"/>
      <c r="F129" s="14"/>
      <c r="G129" s="14">
        <f t="shared" si="1"/>
        <v>0</v>
      </c>
    </row>
    <row r="130" spans="2:7" x14ac:dyDescent="0.4">
      <c r="B130" s="12"/>
      <c r="C130" s="12"/>
      <c r="D130" s="13" t="s">
        <v>106</v>
      </c>
      <c r="E130" s="14"/>
      <c r="F130" s="14"/>
      <c r="G130" s="14">
        <f t="shared" si="1"/>
        <v>0</v>
      </c>
    </row>
    <row r="131" spans="2:7" x14ac:dyDescent="0.4">
      <c r="B131" s="12"/>
      <c r="C131" s="12"/>
      <c r="D131" s="13" t="s">
        <v>122</v>
      </c>
      <c r="E131" s="14"/>
      <c r="F131" s="14"/>
      <c r="G131" s="14">
        <f t="shared" si="1"/>
        <v>0</v>
      </c>
    </row>
    <row r="132" spans="2:7" x14ac:dyDescent="0.4">
      <c r="B132" s="12"/>
      <c r="C132" s="12"/>
      <c r="D132" s="13" t="s">
        <v>123</v>
      </c>
      <c r="E132" s="14">
        <v>215625</v>
      </c>
      <c r="F132" s="14">
        <v>102200</v>
      </c>
      <c r="G132" s="14">
        <f t="shared" si="1"/>
        <v>113425</v>
      </c>
    </row>
    <row r="133" spans="2:7" x14ac:dyDescent="0.4">
      <c r="B133" s="12"/>
      <c r="C133" s="12"/>
      <c r="D133" s="13" t="s">
        <v>124</v>
      </c>
      <c r="E133" s="14">
        <v>2531437</v>
      </c>
      <c r="F133" s="14">
        <v>2994848</v>
      </c>
      <c r="G133" s="14">
        <f t="shared" si="1"/>
        <v>-463411</v>
      </c>
    </row>
    <row r="134" spans="2:7" x14ac:dyDescent="0.4">
      <c r="B134" s="12"/>
      <c r="C134" s="12"/>
      <c r="D134" s="13" t="s">
        <v>125</v>
      </c>
      <c r="E134" s="14">
        <v>162944</v>
      </c>
      <c r="F134" s="14">
        <v>198949</v>
      </c>
      <c r="G134" s="14">
        <f t="shared" si="1"/>
        <v>-36005</v>
      </c>
    </row>
    <row r="135" spans="2:7" x14ac:dyDescent="0.4">
      <c r="B135" s="12"/>
      <c r="C135" s="12"/>
      <c r="D135" s="13" t="s">
        <v>126</v>
      </c>
      <c r="E135" s="14">
        <v>3852575</v>
      </c>
      <c r="F135" s="14">
        <v>4045550</v>
      </c>
      <c r="G135" s="14">
        <f t="shared" ref="G135:G198" si="2">E135-F135</f>
        <v>-192975</v>
      </c>
    </row>
    <row r="136" spans="2:7" x14ac:dyDescent="0.4">
      <c r="B136" s="12"/>
      <c r="C136" s="12"/>
      <c r="D136" s="13" t="s">
        <v>108</v>
      </c>
      <c r="E136" s="14">
        <f>+E137</f>
        <v>682954</v>
      </c>
      <c r="F136" s="14">
        <f>+F137</f>
        <v>592844</v>
      </c>
      <c r="G136" s="14">
        <f t="shared" si="2"/>
        <v>90110</v>
      </c>
    </row>
    <row r="137" spans="2:7" x14ac:dyDescent="0.4">
      <c r="B137" s="12"/>
      <c r="C137" s="12"/>
      <c r="D137" s="13" t="s">
        <v>127</v>
      </c>
      <c r="E137" s="14">
        <v>682954</v>
      </c>
      <c r="F137" s="14">
        <v>592844</v>
      </c>
      <c r="G137" s="14">
        <f t="shared" si="2"/>
        <v>90110</v>
      </c>
    </row>
    <row r="138" spans="2:7" x14ac:dyDescent="0.4">
      <c r="B138" s="12"/>
      <c r="C138" s="12"/>
      <c r="D138" s="13" t="s">
        <v>128</v>
      </c>
      <c r="E138" s="14"/>
      <c r="F138" s="14"/>
      <c r="G138" s="14">
        <f t="shared" si="2"/>
        <v>0</v>
      </c>
    </row>
    <row r="139" spans="2:7" x14ac:dyDescent="0.4">
      <c r="B139" s="12"/>
      <c r="C139" s="12"/>
      <c r="D139" s="13" t="s">
        <v>129</v>
      </c>
      <c r="E139" s="14">
        <v>80384139</v>
      </c>
      <c r="F139" s="14">
        <v>78716377</v>
      </c>
      <c r="G139" s="14">
        <f t="shared" si="2"/>
        <v>1667762</v>
      </c>
    </row>
    <row r="140" spans="2:7" x14ac:dyDescent="0.4">
      <c r="B140" s="12"/>
      <c r="C140" s="12"/>
      <c r="D140" s="13" t="s">
        <v>130</v>
      </c>
      <c r="E140" s="14">
        <v>-29601241</v>
      </c>
      <c r="F140" s="14">
        <v>-28096671</v>
      </c>
      <c r="G140" s="14">
        <f t="shared" si="2"/>
        <v>-1504570</v>
      </c>
    </row>
    <row r="141" spans="2:7" x14ac:dyDescent="0.4">
      <c r="B141" s="12"/>
      <c r="C141" s="12"/>
      <c r="D141" s="13" t="s">
        <v>131</v>
      </c>
      <c r="E141" s="14"/>
      <c r="F141" s="14"/>
      <c r="G141" s="14">
        <f t="shared" si="2"/>
        <v>0</v>
      </c>
    </row>
    <row r="142" spans="2:7" x14ac:dyDescent="0.4">
      <c r="B142" s="12"/>
      <c r="C142" s="12"/>
      <c r="D142" s="13" t="s">
        <v>132</v>
      </c>
      <c r="E142" s="14"/>
      <c r="F142" s="14"/>
      <c r="G142" s="14">
        <f t="shared" si="2"/>
        <v>0</v>
      </c>
    </row>
    <row r="143" spans="2:7" x14ac:dyDescent="0.4">
      <c r="B143" s="12"/>
      <c r="C143" s="12"/>
      <c r="D143" s="13" t="s">
        <v>133</v>
      </c>
      <c r="E143" s="14"/>
      <c r="F143" s="14"/>
      <c r="G143" s="14">
        <f t="shared" si="2"/>
        <v>0</v>
      </c>
    </row>
    <row r="144" spans="2:7" x14ac:dyDescent="0.4">
      <c r="B144" s="12"/>
      <c r="C144" s="12"/>
      <c r="D144" s="13" t="s">
        <v>134</v>
      </c>
      <c r="E144" s="14"/>
      <c r="F144" s="14"/>
      <c r="G144" s="14">
        <f t="shared" si="2"/>
        <v>0</v>
      </c>
    </row>
    <row r="145" spans="2:7" x14ac:dyDescent="0.4">
      <c r="B145" s="12"/>
      <c r="C145" s="12"/>
      <c r="D145" s="13" t="s">
        <v>135</v>
      </c>
      <c r="E145" s="14">
        <f>+E146</f>
        <v>0</v>
      </c>
      <c r="F145" s="14">
        <f>+F146</f>
        <v>0</v>
      </c>
      <c r="G145" s="14">
        <f t="shared" si="2"/>
        <v>0</v>
      </c>
    </row>
    <row r="146" spans="2:7" x14ac:dyDescent="0.4">
      <c r="B146" s="12"/>
      <c r="C146" s="12"/>
      <c r="D146" s="13" t="s">
        <v>136</v>
      </c>
      <c r="E146" s="14"/>
      <c r="F146" s="14"/>
      <c r="G146" s="14">
        <f t="shared" si="2"/>
        <v>0</v>
      </c>
    </row>
    <row r="147" spans="2:7" x14ac:dyDescent="0.4">
      <c r="B147" s="12"/>
      <c r="C147" s="15"/>
      <c r="D147" s="16" t="s">
        <v>137</v>
      </c>
      <c r="E147" s="17">
        <f>+E69+E99+E116+E138+E139+E140+E141+E142+E143+E144+E145</f>
        <v>657252087</v>
      </c>
      <c r="F147" s="17">
        <f>+F69+F99+F116+F138+F139+F140+F141+F142+F143+F144+F145</f>
        <v>638710299</v>
      </c>
      <c r="G147" s="17">
        <f t="shared" si="2"/>
        <v>18541788</v>
      </c>
    </row>
    <row r="148" spans="2:7" x14ac:dyDescent="0.4">
      <c r="B148" s="15"/>
      <c r="C148" s="18" t="s">
        <v>138</v>
      </c>
      <c r="D148" s="19"/>
      <c r="E148" s="20">
        <f xml:space="preserve"> +E68 - E147</f>
        <v>62761965</v>
      </c>
      <c r="F148" s="20">
        <f xml:space="preserve"> +F68 - F147</f>
        <v>75531643</v>
      </c>
      <c r="G148" s="20">
        <f t="shared" si="2"/>
        <v>-12769678</v>
      </c>
    </row>
    <row r="149" spans="2:7" x14ac:dyDescent="0.4">
      <c r="B149" s="9" t="s">
        <v>139</v>
      </c>
      <c r="C149" s="9" t="s">
        <v>9</v>
      </c>
      <c r="D149" s="13" t="s">
        <v>140</v>
      </c>
      <c r="E149" s="14"/>
      <c r="F149" s="14"/>
      <c r="G149" s="14">
        <f t="shared" si="2"/>
        <v>0</v>
      </c>
    </row>
    <row r="150" spans="2:7" x14ac:dyDescent="0.4">
      <c r="B150" s="12"/>
      <c r="C150" s="12"/>
      <c r="D150" s="13" t="s">
        <v>141</v>
      </c>
      <c r="E150" s="14">
        <v>761</v>
      </c>
      <c r="F150" s="14">
        <v>675</v>
      </c>
      <c r="G150" s="14">
        <f t="shared" si="2"/>
        <v>86</v>
      </c>
    </row>
    <row r="151" spans="2:7" x14ac:dyDescent="0.4">
      <c r="B151" s="12"/>
      <c r="C151" s="12"/>
      <c r="D151" s="13" t="s">
        <v>142</v>
      </c>
      <c r="E151" s="14"/>
      <c r="F151" s="14"/>
      <c r="G151" s="14">
        <f t="shared" si="2"/>
        <v>0</v>
      </c>
    </row>
    <row r="152" spans="2:7" x14ac:dyDescent="0.4">
      <c r="B152" s="12"/>
      <c r="C152" s="12"/>
      <c r="D152" s="13" t="s">
        <v>143</v>
      </c>
      <c r="E152" s="14"/>
      <c r="F152" s="14"/>
      <c r="G152" s="14">
        <f t="shared" si="2"/>
        <v>0</v>
      </c>
    </row>
    <row r="153" spans="2:7" x14ac:dyDescent="0.4">
      <c r="B153" s="12"/>
      <c r="C153" s="12"/>
      <c r="D153" s="13" t="s">
        <v>144</v>
      </c>
      <c r="E153" s="14"/>
      <c r="F153" s="14"/>
      <c r="G153" s="14">
        <f t="shared" si="2"/>
        <v>0</v>
      </c>
    </row>
    <row r="154" spans="2:7" x14ac:dyDescent="0.4">
      <c r="B154" s="12"/>
      <c r="C154" s="12"/>
      <c r="D154" s="13" t="s">
        <v>145</v>
      </c>
      <c r="E154" s="14"/>
      <c r="F154" s="14"/>
      <c r="G154" s="14">
        <f t="shared" si="2"/>
        <v>0</v>
      </c>
    </row>
    <row r="155" spans="2:7" x14ac:dyDescent="0.4">
      <c r="B155" s="12"/>
      <c r="C155" s="12"/>
      <c r="D155" s="13" t="s">
        <v>146</v>
      </c>
      <c r="E155" s="14"/>
      <c r="F155" s="14"/>
      <c r="G155" s="14">
        <f t="shared" si="2"/>
        <v>0</v>
      </c>
    </row>
    <row r="156" spans="2:7" x14ac:dyDescent="0.4">
      <c r="B156" s="12"/>
      <c r="C156" s="12"/>
      <c r="D156" s="13" t="s">
        <v>147</v>
      </c>
      <c r="E156" s="14"/>
      <c r="F156" s="14"/>
      <c r="G156" s="14">
        <f t="shared" si="2"/>
        <v>0</v>
      </c>
    </row>
    <row r="157" spans="2:7" x14ac:dyDescent="0.4">
      <c r="B157" s="12"/>
      <c r="C157" s="12"/>
      <c r="D157" s="13" t="s">
        <v>148</v>
      </c>
      <c r="E157" s="14"/>
      <c r="F157" s="14"/>
      <c r="G157" s="14">
        <f t="shared" si="2"/>
        <v>0</v>
      </c>
    </row>
    <row r="158" spans="2:7" x14ac:dyDescent="0.4">
      <c r="B158" s="12"/>
      <c r="C158" s="12"/>
      <c r="D158" s="13" t="s">
        <v>149</v>
      </c>
      <c r="E158" s="14">
        <f>+E159+E160+E161+E162</f>
        <v>2369867</v>
      </c>
      <c r="F158" s="14">
        <f>+F159+F160+F161+F162</f>
        <v>1320137</v>
      </c>
      <c r="G158" s="14">
        <f t="shared" si="2"/>
        <v>1049730</v>
      </c>
    </row>
    <row r="159" spans="2:7" x14ac:dyDescent="0.4">
      <c r="B159" s="12"/>
      <c r="C159" s="12"/>
      <c r="D159" s="13" t="s">
        <v>150</v>
      </c>
      <c r="E159" s="14">
        <v>69000</v>
      </c>
      <c r="F159" s="14"/>
      <c r="G159" s="14">
        <f t="shared" si="2"/>
        <v>69000</v>
      </c>
    </row>
    <row r="160" spans="2:7" x14ac:dyDescent="0.4">
      <c r="B160" s="12"/>
      <c r="C160" s="12"/>
      <c r="D160" s="13" t="s">
        <v>151</v>
      </c>
      <c r="E160" s="14">
        <v>987380</v>
      </c>
      <c r="F160" s="14">
        <v>784210</v>
      </c>
      <c r="G160" s="14">
        <f t="shared" si="2"/>
        <v>203170</v>
      </c>
    </row>
    <row r="161" spans="2:7" x14ac:dyDescent="0.4">
      <c r="B161" s="12"/>
      <c r="C161" s="12"/>
      <c r="D161" s="13" t="s">
        <v>152</v>
      </c>
      <c r="E161" s="14"/>
      <c r="F161" s="14"/>
      <c r="G161" s="14">
        <f t="shared" si="2"/>
        <v>0</v>
      </c>
    </row>
    <row r="162" spans="2:7" x14ac:dyDescent="0.4">
      <c r="B162" s="12"/>
      <c r="C162" s="12"/>
      <c r="D162" s="13" t="s">
        <v>153</v>
      </c>
      <c r="E162" s="14">
        <f>+E163</f>
        <v>1313487</v>
      </c>
      <c r="F162" s="14">
        <f>+F163</f>
        <v>535927</v>
      </c>
      <c r="G162" s="14">
        <f t="shared" si="2"/>
        <v>777560</v>
      </c>
    </row>
    <row r="163" spans="2:7" x14ac:dyDescent="0.4">
      <c r="B163" s="12"/>
      <c r="C163" s="12"/>
      <c r="D163" s="13" t="s">
        <v>154</v>
      </c>
      <c r="E163" s="14">
        <v>1313487</v>
      </c>
      <c r="F163" s="14">
        <v>535927</v>
      </c>
      <c r="G163" s="14">
        <f t="shared" si="2"/>
        <v>777560</v>
      </c>
    </row>
    <row r="164" spans="2:7" x14ac:dyDescent="0.4">
      <c r="B164" s="12"/>
      <c r="C164" s="15"/>
      <c r="D164" s="16" t="s">
        <v>155</v>
      </c>
      <c r="E164" s="17">
        <f>+E149+E150+E151+E152+E153+E154+E155+E156+E157+E158</f>
        <v>2370628</v>
      </c>
      <c r="F164" s="17">
        <f>+F149+F150+F151+F152+F153+F154+F155+F156+F157+F158</f>
        <v>1320812</v>
      </c>
      <c r="G164" s="17">
        <f t="shared" si="2"/>
        <v>1049816</v>
      </c>
    </row>
    <row r="165" spans="2:7" x14ac:dyDescent="0.4">
      <c r="B165" s="12"/>
      <c r="C165" s="9" t="s">
        <v>61</v>
      </c>
      <c r="D165" s="13" t="s">
        <v>156</v>
      </c>
      <c r="E165" s="14">
        <v>7321927</v>
      </c>
      <c r="F165" s="14">
        <v>7858328</v>
      </c>
      <c r="G165" s="14">
        <f t="shared" si="2"/>
        <v>-536401</v>
      </c>
    </row>
    <row r="166" spans="2:7" x14ac:dyDescent="0.4">
      <c r="B166" s="12"/>
      <c r="C166" s="12"/>
      <c r="D166" s="13" t="s">
        <v>157</v>
      </c>
      <c r="E166" s="14"/>
      <c r="F166" s="14"/>
      <c r="G166" s="14">
        <f t="shared" si="2"/>
        <v>0</v>
      </c>
    </row>
    <row r="167" spans="2:7" x14ac:dyDescent="0.4">
      <c r="B167" s="12"/>
      <c r="C167" s="12"/>
      <c r="D167" s="13" t="s">
        <v>158</v>
      </c>
      <c r="E167" s="14"/>
      <c r="F167" s="14"/>
      <c r="G167" s="14">
        <f t="shared" si="2"/>
        <v>0</v>
      </c>
    </row>
    <row r="168" spans="2:7" x14ac:dyDescent="0.4">
      <c r="B168" s="12"/>
      <c r="C168" s="12"/>
      <c r="D168" s="13" t="s">
        <v>159</v>
      </c>
      <c r="E168" s="14"/>
      <c r="F168" s="14"/>
      <c r="G168" s="14">
        <f t="shared" si="2"/>
        <v>0</v>
      </c>
    </row>
    <row r="169" spans="2:7" x14ac:dyDescent="0.4">
      <c r="B169" s="12"/>
      <c r="C169" s="12"/>
      <c r="D169" s="13" t="s">
        <v>160</v>
      </c>
      <c r="E169" s="14"/>
      <c r="F169" s="14"/>
      <c r="G169" s="14">
        <f t="shared" si="2"/>
        <v>0</v>
      </c>
    </row>
    <row r="170" spans="2:7" x14ac:dyDescent="0.4">
      <c r="B170" s="12"/>
      <c r="C170" s="12"/>
      <c r="D170" s="13" t="s">
        <v>161</v>
      </c>
      <c r="E170" s="14"/>
      <c r="F170" s="14"/>
      <c r="G170" s="14">
        <f t="shared" si="2"/>
        <v>0</v>
      </c>
    </row>
    <row r="171" spans="2:7" x14ac:dyDescent="0.4">
      <c r="B171" s="12"/>
      <c r="C171" s="12"/>
      <c r="D171" s="13" t="s">
        <v>162</v>
      </c>
      <c r="E171" s="14"/>
      <c r="F171" s="14"/>
      <c r="G171" s="14">
        <f t="shared" si="2"/>
        <v>0</v>
      </c>
    </row>
    <row r="172" spans="2:7" x14ac:dyDescent="0.4">
      <c r="B172" s="12"/>
      <c r="C172" s="12"/>
      <c r="D172" s="13" t="s">
        <v>163</v>
      </c>
      <c r="E172" s="14"/>
      <c r="F172" s="14"/>
      <c r="G172" s="14">
        <f t="shared" si="2"/>
        <v>0</v>
      </c>
    </row>
    <row r="173" spans="2:7" x14ac:dyDescent="0.4">
      <c r="B173" s="12"/>
      <c r="C173" s="12"/>
      <c r="D173" s="13" t="s">
        <v>164</v>
      </c>
      <c r="E173" s="14">
        <f>+E174+E175+E176</f>
        <v>2177509</v>
      </c>
      <c r="F173" s="14">
        <f>+F174+F175+F176</f>
        <v>736329</v>
      </c>
      <c r="G173" s="14">
        <f t="shared" si="2"/>
        <v>1441180</v>
      </c>
    </row>
    <row r="174" spans="2:7" x14ac:dyDescent="0.4">
      <c r="B174" s="12"/>
      <c r="C174" s="12"/>
      <c r="D174" s="13" t="s">
        <v>165</v>
      </c>
      <c r="E174" s="14">
        <v>874192</v>
      </c>
      <c r="F174" s="14">
        <v>736329</v>
      </c>
      <c r="G174" s="14">
        <f t="shared" si="2"/>
        <v>137863</v>
      </c>
    </row>
    <row r="175" spans="2:7" x14ac:dyDescent="0.4">
      <c r="B175" s="12"/>
      <c r="C175" s="12"/>
      <c r="D175" s="13" t="s">
        <v>166</v>
      </c>
      <c r="E175" s="14"/>
      <c r="F175" s="14"/>
      <c r="G175" s="14">
        <f t="shared" si="2"/>
        <v>0</v>
      </c>
    </row>
    <row r="176" spans="2:7" x14ac:dyDescent="0.4">
      <c r="B176" s="12"/>
      <c r="C176" s="12"/>
      <c r="D176" s="13" t="s">
        <v>167</v>
      </c>
      <c r="E176" s="14">
        <f>+E177</f>
        <v>1303317</v>
      </c>
      <c r="F176" s="14">
        <f>+F177</f>
        <v>0</v>
      </c>
      <c r="G176" s="14">
        <f t="shared" si="2"/>
        <v>1303317</v>
      </c>
    </row>
    <row r="177" spans="2:7" x14ac:dyDescent="0.4">
      <c r="B177" s="12"/>
      <c r="C177" s="12"/>
      <c r="D177" s="13" t="s">
        <v>168</v>
      </c>
      <c r="E177" s="14">
        <v>1303317</v>
      </c>
      <c r="F177" s="14"/>
      <c r="G177" s="14">
        <f t="shared" si="2"/>
        <v>1303317</v>
      </c>
    </row>
    <row r="178" spans="2:7" x14ac:dyDescent="0.4">
      <c r="B178" s="12"/>
      <c r="C178" s="15"/>
      <c r="D178" s="16" t="s">
        <v>169</v>
      </c>
      <c r="E178" s="17">
        <f>+E165+E166+E167+E168+E169+E170+E171+E172+E173</f>
        <v>9499436</v>
      </c>
      <c r="F178" s="17">
        <f>+F165+F166+F167+F168+F169+F170+F171+F172+F173</f>
        <v>8594657</v>
      </c>
      <c r="G178" s="17">
        <f t="shared" si="2"/>
        <v>904779</v>
      </c>
    </row>
    <row r="179" spans="2:7" x14ac:dyDescent="0.4">
      <c r="B179" s="15"/>
      <c r="C179" s="18" t="s">
        <v>170</v>
      </c>
      <c r="D179" s="21"/>
      <c r="E179" s="22">
        <f xml:space="preserve"> +E164 - E178</f>
        <v>-7128808</v>
      </c>
      <c r="F179" s="22">
        <f xml:space="preserve"> +F164 - F178</f>
        <v>-7273845</v>
      </c>
      <c r="G179" s="22">
        <f t="shared" si="2"/>
        <v>145037</v>
      </c>
    </row>
    <row r="180" spans="2:7" x14ac:dyDescent="0.4">
      <c r="B180" s="18" t="s">
        <v>171</v>
      </c>
      <c r="C180" s="23"/>
      <c r="D180" s="19"/>
      <c r="E180" s="20">
        <f xml:space="preserve"> +E148 +E179</f>
        <v>55633157</v>
      </c>
      <c r="F180" s="20">
        <f xml:space="preserve"> +F148 +F179</f>
        <v>68257798</v>
      </c>
      <c r="G180" s="20">
        <f t="shared" si="2"/>
        <v>-12624641</v>
      </c>
    </row>
    <row r="181" spans="2:7" x14ac:dyDescent="0.4">
      <c r="B181" s="9" t="s">
        <v>172</v>
      </c>
      <c r="C181" s="9" t="s">
        <v>9</v>
      </c>
      <c r="D181" s="13" t="s">
        <v>173</v>
      </c>
      <c r="E181" s="14">
        <f>+E182+E183</f>
        <v>44940000</v>
      </c>
      <c r="F181" s="14">
        <f>+F182+F183</f>
        <v>0</v>
      </c>
      <c r="G181" s="14">
        <f t="shared" si="2"/>
        <v>44940000</v>
      </c>
    </row>
    <row r="182" spans="2:7" x14ac:dyDescent="0.4">
      <c r="B182" s="12"/>
      <c r="C182" s="12"/>
      <c r="D182" s="13" t="s">
        <v>174</v>
      </c>
      <c r="E182" s="14">
        <v>44940000</v>
      </c>
      <c r="F182" s="14"/>
      <c r="G182" s="14">
        <f t="shared" si="2"/>
        <v>44940000</v>
      </c>
    </row>
    <row r="183" spans="2:7" x14ac:dyDescent="0.4">
      <c r="B183" s="12"/>
      <c r="C183" s="12"/>
      <c r="D183" s="13" t="s">
        <v>175</v>
      </c>
      <c r="E183" s="14"/>
      <c r="F183" s="14"/>
      <c r="G183" s="14">
        <f t="shared" si="2"/>
        <v>0</v>
      </c>
    </row>
    <row r="184" spans="2:7" x14ac:dyDescent="0.4">
      <c r="B184" s="12"/>
      <c r="C184" s="12"/>
      <c r="D184" s="13" t="s">
        <v>176</v>
      </c>
      <c r="E184" s="14">
        <f>+E185+E186</f>
        <v>0</v>
      </c>
      <c r="F184" s="14">
        <f>+F185+F186</f>
        <v>0</v>
      </c>
      <c r="G184" s="14">
        <f t="shared" si="2"/>
        <v>0</v>
      </c>
    </row>
    <row r="185" spans="2:7" x14ac:dyDescent="0.4">
      <c r="B185" s="12"/>
      <c r="C185" s="12"/>
      <c r="D185" s="13" t="s">
        <v>177</v>
      </c>
      <c r="E185" s="14"/>
      <c r="F185" s="14"/>
      <c r="G185" s="14">
        <f t="shared" si="2"/>
        <v>0</v>
      </c>
    </row>
    <row r="186" spans="2:7" x14ac:dyDescent="0.4">
      <c r="B186" s="12"/>
      <c r="C186" s="12"/>
      <c r="D186" s="13" t="s">
        <v>178</v>
      </c>
      <c r="E186" s="14"/>
      <c r="F186" s="14"/>
      <c r="G186" s="14">
        <f t="shared" si="2"/>
        <v>0</v>
      </c>
    </row>
    <row r="187" spans="2:7" x14ac:dyDescent="0.4">
      <c r="B187" s="12"/>
      <c r="C187" s="12"/>
      <c r="D187" s="13" t="s">
        <v>179</v>
      </c>
      <c r="E187" s="14"/>
      <c r="F187" s="14"/>
      <c r="G187" s="14">
        <f t="shared" si="2"/>
        <v>0</v>
      </c>
    </row>
    <row r="188" spans="2:7" x14ac:dyDescent="0.4">
      <c r="B188" s="12"/>
      <c r="C188" s="12"/>
      <c r="D188" s="13" t="s">
        <v>180</v>
      </c>
      <c r="E188" s="14">
        <f>+E189+E190</f>
        <v>3880000</v>
      </c>
      <c r="F188" s="14">
        <f>+F189+F190</f>
        <v>0</v>
      </c>
      <c r="G188" s="14">
        <f t="shared" si="2"/>
        <v>3880000</v>
      </c>
    </row>
    <row r="189" spans="2:7" x14ac:dyDescent="0.4">
      <c r="B189" s="12"/>
      <c r="C189" s="12"/>
      <c r="D189" s="13" t="s">
        <v>181</v>
      </c>
      <c r="E189" s="14"/>
      <c r="F189" s="14"/>
      <c r="G189" s="14">
        <f t="shared" si="2"/>
        <v>0</v>
      </c>
    </row>
    <row r="190" spans="2:7" x14ac:dyDescent="0.4">
      <c r="B190" s="12"/>
      <c r="C190" s="12"/>
      <c r="D190" s="13" t="s">
        <v>182</v>
      </c>
      <c r="E190" s="14">
        <v>3880000</v>
      </c>
      <c r="F190" s="14"/>
      <c r="G190" s="14">
        <f t="shared" si="2"/>
        <v>3880000</v>
      </c>
    </row>
    <row r="191" spans="2:7" x14ac:dyDescent="0.4">
      <c r="B191" s="12"/>
      <c r="C191" s="12"/>
      <c r="D191" s="13" t="s">
        <v>183</v>
      </c>
      <c r="E191" s="14">
        <f>+E192+E193+E194+E195</f>
        <v>0</v>
      </c>
      <c r="F191" s="14">
        <f>+F192+F193+F194+F195</f>
        <v>0</v>
      </c>
      <c r="G191" s="14">
        <f t="shared" si="2"/>
        <v>0</v>
      </c>
    </row>
    <row r="192" spans="2:7" x14ac:dyDescent="0.4">
      <c r="B192" s="12"/>
      <c r="C192" s="12"/>
      <c r="D192" s="13" t="s">
        <v>184</v>
      </c>
      <c r="E192" s="14"/>
      <c r="F192" s="14"/>
      <c r="G192" s="14">
        <f t="shared" si="2"/>
        <v>0</v>
      </c>
    </row>
    <row r="193" spans="2:7" x14ac:dyDescent="0.4">
      <c r="B193" s="12"/>
      <c r="C193" s="12"/>
      <c r="D193" s="13" t="s">
        <v>185</v>
      </c>
      <c r="E193" s="14"/>
      <c r="F193" s="14"/>
      <c r="G193" s="14">
        <f t="shared" si="2"/>
        <v>0</v>
      </c>
    </row>
    <row r="194" spans="2:7" x14ac:dyDescent="0.4">
      <c r="B194" s="12"/>
      <c r="C194" s="12"/>
      <c r="D194" s="13" t="s">
        <v>186</v>
      </c>
      <c r="E194" s="14"/>
      <c r="F194" s="14"/>
      <c r="G194" s="14">
        <f t="shared" si="2"/>
        <v>0</v>
      </c>
    </row>
    <row r="195" spans="2:7" x14ac:dyDescent="0.4">
      <c r="B195" s="12"/>
      <c r="C195" s="12"/>
      <c r="D195" s="13" t="s">
        <v>187</v>
      </c>
      <c r="E195" s="14"/>
      <c r="F195" s="14"/>
      <c r="G195" s="14">
        <f t="shared" si="2"/>
        <v>0</v>
      </c>
    </row>
    <row r="196" spans="2:7" x14ac:dyDescent="0.4">
      <c r="B196" s="12"/>
      <c r="C196" s="12"/>
      <c r="D196" s="13" t="s">
        <v>188</v>
      </c>
      <c r="E196" s="14"/>
      <c r="F196" s="14"/>
      <c r="G196" s="14">
        <f t="shared" si="2"/>
        <v>0</v>
      </c>
    </row>
    <row r="197" spans="2:7" x14ac:dyDescent="0.4">
      <c r="B197" s="12"/>
      <c r="C197" s="12"/>
      <c r="D197" s="13" t="s">
        <v>189</v>
      </c>
      <c r="E197" s="14"/>
      <c r="F197" s="14"/>
      <c r="G197" s="14">
        <f t="shared" si="2"/>
        <v>0</v>
      </c>
    </row>
    <row r="198" spans="2:7" x14ac:dyDescent="0.4">
      <c r="B198" s="12"/>
      <c r="C198" s="12"/>
      <c r="D198" s="13" t="s">
        <v>190</v>
      </c>
      <c r="E198" s="14"/>
      <c r="F198" s="14"/>
      <c r="G198" s="14">
        <f t="shared" si="2"/>
        <v>0</v>
      </c>
    </row>
    <row r="199" spans="2:7" x14ac:dyDescent="0.4">
      <c r="B199" s="12"/>
      <c r="C199" s="12"/>
      <c r="D199" s="13" t="s">
        <v>191</v>
      </c>
      <c r="E199" s="14">
        <f>+E200+E201+E202+E203</f>
        <v>0</v>
      </c>
      <c r="F199" s="14">
        <f>+F200+F201+F202+F203</f>
        <v>0</v>
      </c>
      <c r="G199" s="14">
        <f t="shared" ref="G199:G238" si="3">E199-F199</f>
        <v>0</v>
      </c>
    </row>
    <row r="200" spans="2:7" x14ac:dyDescent="0.4">
      <c r="B200" s="12"/>
      <c r="C200" s="12"/>
      <c r="D200" s="13" t="s">
        <v>192</v>
      </c>
      <c r="E200" s="14"/>
      <c r="F200" s="14"/>
      <c r="G200" s="14">
        <f t="shared" si="3"/>
        <v>0</v>
      </c>
    </row>
    <row r="201" spans="2:7" x14ac:dyDescent="0.4">
      <c r="B201" s="12"/>
      <c r="C201" s="12"/>
      <c r="D201" s="13" t="s">
        <v>193</v>
      </c>
      <c r="E201" s="14"/>
      <c r="F201" s="14"/>
      <c r="G201" s="14">
        <f t="shared" si="3"/>
        <v>0</v>
      </c>
    </row>
    <row r="202" spans="2:7" x14ac:dyDescent="0.4">
      <c r="B202" s="12"/>
      <c r="C202" s="12"/>
      <c r="D202" s="13" t="s">
        <v>194</v>
      </c>
      <c r="E202" s="14"/>
      <c r="F202" s="14"/>
      <c r="G202" s="14">
        <f t="shared" si="3"/>
        <v>0</v>
      </c>
    </row>
    <row r="203" spans="2:7" x14ac:dyDescent="0.4">
      <c r="B203" s="12"/>
      <c r="C203" s="12"/>
      <c r="D203" s="13" t="s">
        <v>195</v>
      </c>
      <c r="E203" s="14"/>
      <c r="F203" s="14"/>
      <c r="G203" s="14">
        <f t="shared" si="3"/>
        <v>0</v>
      </c>
    </row>
    <row r="204" spans="2:7" x14ac:dyDescent="0.4">
      <c r="B204" s="12"/>
      <c r="C204" s="15"/>
      <c r="D204" s="16" t="s">
        <v>196</v>
      </c>
      <c r="E204" s="17">
        <f>+E181+E184+E187+E188+E191+E196+E197+E198+E199</f>
        <v>48820000</v>
      </c>
      <c r="F204" s="17">
        <f>+F181+F184+F187+F188+F191+F196+F197+F198+F199</f>
        <v>0</v>
      </c>
      <c r="G204" s="17">
        <f t="shared" si="3"/>
        <v>48820000</v>
      </c>
    </row>
    <row r="205" spans="2:7" x14ac:dyDescent="0.4">
      <c r="B205" s="12"/>
      <c r="C205" s="9" t="s">
        <v>61</v>
      </c>
      <c r="D205" s="13" t="s">
        <v>197</v>
      </c>
      <c r="E205" s="14"/>
      <c r="F205" s="14"/>
      <c r="G205" s="14">
        <f t="shared" si="3"/>
        <v>0</v>
      </c>
    </row>
    <row r="206" spans="2:7" x14ac:dyDescent="0.4">
      <c r="B206" s="12"/>
      <c r="C206" s="12"/>
      <c r="D206" s="13" t="s">
        <v>198</v>
      </c>
      <c r="E206" s="14">
        <f>+E207+E208+E209+E210+E211+E212+E213+E214+E215</f>
        <v>0</v>
      </c>
      <c r="F206" s="14">
        <f>+F207+F208+F209+F210+F211+F212+F213+F214+F215</f>
        <v>0</v>
      </c>
      <c r="G206" s="14">
        <f t="shared" si="3"/>
        <v>0</v>
      </c>
    </row>
    <row r="207" spans="2:7" x14ac:dyDescent="0.4">
      <c r="B207" s="12"/>
      <c r="C207" s="12"/>
      <c r="D207" s="13" t="s">
        <v>199</v>
      </c>
      <c r="E207" s="14"/>
      <c r="F207" s="14"/>
      <c r="G207" s="14">
        <f t="shared" si="3"/>
        <v>0</v>
      </c>
    </row>
    <row r="208" spans="2:7" x14ac:dyDescent="0.4">
      <c r="B208" s="12"/>
      <c r="C208" s="12"/>
      <c r="D208" s="13" t="s">
        <v>200</v>
      </c>
      <c r="E208" s="14"/>
      <c r="F208" s="14"/>
      <c r="G208" s="14">
        <f t="shared" si="3"/>
        <v>0</v>
      </c>
    </row>
    <row r="209" spans="2:7" x14ac:dyDescent="0.4">
      <c r="B209" s="12"/>
      <c r="C209" s="12"/>
      <c r="D209" s="13" t="s">
        <v>201</v>
      </c>
      <c r="E209" s="14"/>
      <c r="F209" s="14"/>
      <c r="G209" s="14">
        <f t="shared" si="3"/>
        <v>0</v>
      </c>
    </row>
    <row r="210" spans="2:7" x14ac:dyDescent="0.4">
      <c r="B210" s="12"/>
      <c r="C210" s="12"/>
      <c r="D210" s="13" t="s">
        <v>202</v>
      </c>
      <c r="E210" s="14"/>
      <c r="F210" s="14"/>
      <c r="G210" s="14">
        <f t="shared" si="3"/>
        <v>0</v>
      </c>
    </row>
    <row r="211" spans="2:7" x14ac:dyDescent="0.4">
      <c r="B211" s="12"/>
      <c r="C211" s="12"/>
      <c r="D211" s="13" t="s">
        <v>203</v>
      </c>
      <c r="E211" s="14"/>
      <c r="F211" s="14"/>
      <c r="G211" s="14">
        <f t="shared" si="3"/>
        <v>0</v>
      </c>
    </row>
    <row r="212" spans="2:7" x14ac:dyDescent="0.4">
      <c r="B212" s="12"/>
      <c r="C212" s="12"/>
      <c r="D212" s="13" t="s">
        <v>204</v>
      </c>
      <c r="E212" s="14"/>
      <c r="F212" s="14"/>
      <c r="G212" s="14">
        <f t="shared" si="3"/>
        <v>0</v>
      </c>
    </row>
    <row r="213" spans="2:7" x14ac:dyDescent="0.4">
      <c r="B213" s="12"/>
      <c r="C213" s="12"/>
      <c r="D213" s="13" t="s">
        <v>205</v>
      </c>
      <c r="E213" s="14"/>
      <c r="F213" s="14"/>
      <c r="G213" s="14">
        <f t="shared" si="3"/>
        <v>0</v>
      </c>
    </row>
    <row r="214" spans="2:7" x14ac:dyDescent="0.4">
      <c r="B214" s="12"/>
      <c r="C214" s="12"/>
      <c r="D214" s="13" t="s">
        <v>206</v>
      </c>
      <c r="E214" s="14"/>
      <c r="F214" s="14"/>
      <c r="G214" s="14">
        <f t="shared" si="3"/>
        <v>0</v>
      </c>
    </row>
    <row r="215" spans="2:7" x14ac:dyDescent="0.4">
      <c r="B215" s="12"/>
      <c r="C215" s="12"/>
      <c r="D215" s="13" t="s">
        <v>207</v>
      </c>
      <c r="E215" s="14"/>
      <c r="F215" s="14"/>
      <c r="G215" s="14">
        <f t="shared" si="3"/>
        <v>0</v>
      </c>
    </row>
    <row r="216" spans="2:7" x14ac:dyDescent="0.4">
      <c r="B216" s="12"/>
      <c r="C216" s="12"/>
      <c r="D216" s="13" t="s">
        <v>208</v>
      </c>
      <c r="E216" s="14"/>
      <c r="F216" s="14"/>
      <c r="G216" s="14">
        <f t="shared" si="3"/>
        <v>0</v>
      </c>
    </row>
    <row r="217" spans="2:7" x14ac:dyDescent="0.4">
      <c r="B217" s="12"/>
      <c r="C217" s="12"/>
      <c r="D217" s="13" t="s">
        <v>209</v>
      </c>
      <c r="E217" s="14">
        <v>44940000</v>
      </c>
      <c r="F217" s="14"/>
      <c r="G217" s="14">
        <f t="shared" si="3"/>
        <v>44940000</v>
      </c>
    </row>
    <row r="218" spans="2:7" x14ac:dyDescent="0.4">
      <c r="B218" s="12"/>
      <c r="C218" s="12"/>
      <c r="D218" s="13" t="s">
        <v>210</v>
      </c>
      <c r="E218" s="14"/>
      <c r="F218" s="14"/>
      <c r="G218" s="14">
        <f t="shared" si="3"/>
        <v>0</v>
      </c>
    </row>
    <row r="219" spans="2:7" x14ac:dyDescent="0.4">
      <c r="B219" s="12"/>
      <c r="C219" s="12"/>
      <c r="D219" s="13" t="s">
        <v>211</v>
      </c>
      <c r="E219" s="14">
        <v>28493000</v>
      </c>
      <c r="F219" s="14">
        <v>18025000</v>
      </c>
      <c r="G219" s="14">
        <f t="shared" si="3"/>
        <v>10468000</v>
      </c>
    </row>
    <row r="220" spans="2:7" x14ac:dyDescent="0.4">
      <c r="B220" s="12"/>
      <c r="C220" s="12"/>
      <c r="D220" s="13" t="s">
        <v>212</v>
      </c>
      <c r="E220" s="14"/>
      <c r="F220" s="14"/>
      <c r="G220" s="14">
        <f t="shared" si="3"/>
        <v>0</v>
      </c>
    </row>
    <row r="221" spans="2:7" x14ac:dyDescent="0.4">
      <c r="B221" s="12"/>
      <c r="C221" s="12"/>
      <c r="D221" s="13" t="s">
        <v>213</v>
      </c>
      <c r="E221" s="14">
        <f>+E222</f>
        <v>0</v>
      </c>
      <c r="F221" s="14">
        <f>+F222</f>
        <v>0</v>
      </c>
      <c r="G221" s="14">
        <f t="shared" si="3"/>
        <v>0</v>
      </c>
    </row>
    <row r="222" spans="2:7" x14ac:dyDescent="0.4">
      <c r="B222" s="12"/>
      <c r="C222" s="12"/>
      <c r="D222" s="13" t="s">
        <v>194</v>
      </c>
      <c r="E222" s="14"/>
      <c r="F222" s="14"/>
      <c r="G222" s="14">
        <f t="shared" si="3"/>
        <v>0</v>
      </c>
    </row>
    <row r="223" spans="2:7" x14ac:dyDescent="0.4">
      <c r="B223" s="12"/>
      <c r="C223" s="15"/>
      <c r="D223" s="16" t="s">
        <v>214</v>
      </c>
      <c r="E223" s="17">
        <f>+E205+E206+E216+E217+E218+E219+E220+E221</f>
        <v>73433000</v>
      </c>
      <c r="F223" s="17">
        <f>+F205+F206+F216+F217+F218+F219+F220+F221</f>
        <v>18025000</v>
      </c>
      <c r="G223" s="17">
        <f t="shared" si="3"/>
        <v>55408000</v>
      </c>
    </row>
    <row r="224" spans="2:7" x14ac:dyDescent="0.4">
      <c r="B224" s="15"/>
      <c r="C224" s="24" t="s">
        <v>215</v>
      </c>
      <c r="D224" s="25"/>
      <c r="E224" s="26">
        <f xml:space="preserve"> +E204 - E223</f>
        <v>-24613000</v>
      </c>
      <c r="F224" s="26">
        <f xml:space="preserve"> +F204 - F223</f>
        <v>-18025000</v>
      </c>
      <c r="G224" s="26">
        <f t="shared" si="3"/>
        <v>-6588000</v>
      </c>
    </row>
    <row r="225" spans="2:7" x14ac:dyDescent="0.4">
      <c r="B225" s="18" t="s">
        <v>216</v>
      </c>
      <c r="C225" s="27"/>
      <c r="D225" s="28"/>
      <c r="E225" s="29">
        <f xml:space="preserve"> +E180 +E224</f>
        <v>31020157</v>
      </c>
      <c r="F225" s="29">
        <f xml:space="preserve"> +F180 +F224</f>
        <v>50232798</v>
      </c>
      <c r="G225" s="29">
        <f t="shared" si="3"/>
        <v>-19212641</v>
      </c>
    </row>
    <row r="226" spans="2:7" x14ac:dyDescent="0.4">
      <c r="B226" s="30" t="s">
        <v>217</v>
      </c>
      <c r="C226" s="27" t="s">
        <v>218</v>
      </c>
      <c r="D226" s="28"/>
      <c r="E226" s="29">
        <v>851315198</v>
      </c>
      <c r="F226" s="29">
        <v>807661400</v>
      </c>
      <c r="G226" s="29">
        <f t="shared" si="3"/>
        <v>43653798</v>
      </c>
    </row>
    <row r="227" spans="2:7" x14ac:dyDescent="0.4">
      <c r="B227" s="31"/>
      <c r="C227" s="27" t="s">
        <v>219</v>
      </c>
      <c r="D227" s="28"/>
      <c r="E227" s="29">
        <f xml:space="preserve"> +E225 +E226</f>
        <v>882335355</v>
      </c>
      <c r="F227" s="29">
        <f xml:space="preserve"> +F225 +F226</f>
        <v>857894198</v>
      </c>
      <c r="G227" s="29">
        <f t="shared" si="3"/>
        <v>24441157</v>
      </c>
    </row>
    <row r="228" spans="2:7" x14ac:dyDescent="0.4">
      <c r="B228" s="31"/>
      <c r="C228" s="27" t="s">
        <v>220</v>
      </c>
      <c r="D228" s="28"/>
      <c r="E228" s="29"/>
      <c r="F228" s="29"/>
      <c r="G228" s="29">
        <f t="shared" si="3"/>
        <v>0</v>
      </c>
    </row>
    <row r="229" spans="2:7" x14ac:dyDescent="0.4">
      <c r="B229" s="31"/>
      <c r="C229" s="27" t="s">
        <v>221</v>
      </c>
      <c r="D229" s="28"/>
      <c r="E229" s="29">
        <f>+E230+E231+E232</f>
        <v>0</v>
      </c>
      <c r="F229" s="29">
        <f>+F230+F231+F232</f>
        <v>0</v>
      </c>
      <c r="G229" s="29">
        <f t="shared" si="3"/>
        <v>0</v>
      </c>
    </row>
    <row r="230" spans="2:7" x14ac:dyDescent="0.4">
      <c r="B230" s="31"/>
      <c r="C230" s="32" t="s">
        <v>222</v>
      </c>
      <c r="D230" s="25"/>
      <c r="E230" s="26"/>
      <c r="F230" s="26"/>
      <c r="G230" s="26">
        <f t="shared" si="3"/>
        <v>0</v>
      </c>
    </row>
    <row r="231" spans="2:7" x14ac:dyDescent="0.4">
      <c r="B231" s="31"/>
      <c r="C231" s="32" t="s">
        <v>223</v>
      </c>
      <c r="D231" s="25"/>
      <c r="E231" s="26"/>
      <c r="F231" s="26"/>
      <c r="G231" s="26">
        <f t="shared" si="3"/>
        <v>0</v>
      </c>
    </row>
    <row r="232" spans="2:7" x14ac:dyDescent="0.4">
      <c r="B232" s="31"/>
      <c r="C232" s="32" t="s">
        <v>224</v>
      </c>
      <c r="D232" s="25"/>
      <c r="E232" s="26"/>
      <c r="F232" s="26"/>
      <c r="G232" s="26">
        <f t="shared" si="3"/>
        <v>0</v>
      </c>
    </row>
    <row r="233" spans="2:7" x14ac:dyDescent="0.4">
      <c r="B233" s="31"/>
      <c r="C233" s="27" t="s">
        <v>225</v>
      </c>
      <c r="D233" s="28"/>
      <c r="E233" s="29">
        <f>+E234+E235+E236+E237</f>
        <v>16517111</v>
      </c>
      <c r="F233" s="29">
        <f>+F234+F235+F236+F237</f>
        <v>6579000</v>
      </c>
      <c r="G233" s="29">
        <f t="shared" si="3"/>
        <v>9938111</v>
      </c>
    </row>
    <row r="234" spans="2:7" x14ac:dyDescent="0.4">
      <c r="B234" s="31"/>
      <c r="C234" s="32" t="s">
        <v>226</v>
      </c>
      <c r="D234" s="25"/>
      <c r="E234" s="26">
        <v>16517111</v>
      </c>
      <c r="F234" s="26">
        <v>6579000</v>
      </c>
      <c r="G234" s="26">
        <f t="shared" si="3"/>
        <v>9938111</v>
      </c>
    </row>
    <row r="235" spans="2:7" x14ac:dyDescent="0.4">
      <c r="B235" s="31"/>
      <c r="C235" s="32" t="s">
        <v>227</v>
      </c>
      <c r="D235" s="25"/>
      <c r="E235" s="26"/>
      <c r="F235" s="26"/>
      <c r="G235" s="26">
        <f t="shared" si="3"/>
        <v>0</v>
      </c>
    </row>
    <row r="236" spans="2:7" x14ac:dyDescent="0.4">
      <c r="B236" s="31"/>
      <c r="C236" s="32" t="s">
        <v>228</v>
      </c>
      <c r="D236" s="25"/>
      <c r="E236" s="26"/>
      <c r="F236" s="26"/>
      <c r="G236" s="26">
        <f t="shared" si="3"/>
        <v>0</v>
      </c>
    </row>
    <row r="237" spans="2:7" x14ac:dyDescent="0.4">
      <c r="B237" s="31"/>
      <c r="C237" s="32" t="s">
        <v>229</v>
      </c>
      <c r="D237" s="25"/>
      <c r="E237" s="26"/>
      <c r="F237" s="26"/>
      <c r="G237" s="26">
        <f t="shared" si="3"/>
        <v>0</v>
      </c>
    </row>
    <row r="238" spans="2:7" x14ac:dyDescent="0.4">
      <c r="B238" s="33"/>
      <c r="C238" s="27" t="s">
        <v>230</v>
      </c>
      <c r="D238" s="28"/>
      <c r="E238" s="29">
        <f xml:space="preserve"> +E227 +E228 +E229 - E233</f>
        <v>865818244</v>
      </c>
      <c r="F238" s="29">
        <f xml:space="preserve"> +F227 +F228 +F229 - F233</f>
        <v>851315198</v>
      </c>
      <c r="G238" s="29">
        <f t="shared" si="3"/>
        <v>14503046</v>
      </c>
    </row>
  </sheetData>
  <mergeCells count="13">
    <mergeCell ref="B226:B238"/>
    <mergeCell ref="B149:B179"/>
    <mergeCell ref="C149:C164"/>
    <mergeCell ref="C165:C178"/>
    <mergeCell ref="B181:B224"/>
    <mergeCell ref="C181:C204"/>
    <mergeCell ref="C205:C223"/>
    <mergeCell ref="B2:G2"/>
    <mergeCell ref="B3:G3"/>
    <mergeCell ref="B5:D5"/>
    <mergeCell ref="B6:B148"/>
    <mergeCell ref="C6:C68"/>
    <mergeCell ref="C69:C147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03C76-16B9-4BC0-BCFD-5446B953DCB1}">
  <sheetPr>
    <pageSetUpPr fitToPage="1"/>
  </sheetPr>
  <dimension ref="B1:G238"/>
  <sheetViews>
    <sheetView showGridLines="0" workbookViewId="0"/>
  </sheetViews>
  <sheetFormatPr defaultRowHeight="18.75" x14ac:dyDescent="0.4"/>
  <cols>
    <col min="1" max="3" width="2.875" customWidth="1"/>
    <col min="4" max="4" width="59.75" customWidth="1"/>
    <col min="5" max="7" width="20.75" customWidth="1"/>
  </cols>
  <sheetData>
    <row r="1" spans="2:7" ht="21" x14ac:dyDescent="0.4">
      <c r="B1" s="1"/>
      <c r="C1" s="1"/>
      <c r="D1" s="1"/>
      <c r="E1" s="2"/>
      <c r="F1" s="2"/>
      <c r="G1" s="3" t="s">
        <v>0</v>
      </c>
    </row>
    <row r="2" spans="2:7" ht="21" x14ac:dyDescent="0.4">
      <c r="B2" s="4" t="s">
        <v>234</v>
      </c>
      <c r="C2" s="4"/>
      <c r="D2" s="4"/>
      <c r="E2" s="4"/>
      <c r="F2" s="4"/>
      <c r="G2" s="4"/>
    </row>
    <row r="3" spans="2:7" ht="21" x14ac:dyDescent="0.4">
      <c r="B3" s="5" t="s">
        <v>2</v>
      </c>
      <c r="C3" s="5"/>
      <c r="D3" s="5"/>
      <c r="E3" s="5"/>
      <c r="F3" s="5"/>
      <c r="G3" s="5"/>
    </row>
    <row r="4" spans="2:7" x14ac:dyDescent="0.4">
      <c r="B4" s="6"/>
      <c r="C4" s="6"/>
      <c r="D4" s="6"/>
      <c r="E4" s="6"/>
      <c r="F4" s="2"/>
      <c r="G4" s="6" t="s">
        <v>3</v>
      </c>
    </row>
    <row r="5" spans="2:7" x14ac:dyDescent="0.4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</row>
    <row r="6" spans="2:7" x14ac:dyDescent="0.4">
      <c r="B6" s="9" t="s">
        <v>8</v>
      </c>
      <c r="C6" s="9" t="s">
        <v>9</v>
      </c>
      <c r="D6" s="10" t="s">
        <v>10</v>
      </c>
      <c r="E6" s="11">
        <f>+E7+E11+E18+E25+E28+E32+E45</f>
        <v>486946272</v>
      </c>
      <c r="F6" s="11">
        <f>+F7+F11+F18+F25+F28+F32+F45</f>
        <v>453928181</v>
      </c>
      <c r="G6" s="11">
        <f>E6-F6</f>
        <v>33018091</v>
      </c>
    </row>
    <row r="7" spans="2:7" x14ac:dyDescent="0.4">
      <c r="B7" s="12"/>
      <c r="C7" s="12"/>
      <c r="D7" s="13" t="s">
        <v>11</v>
      </c>
      <c r="E7" s="14">
        <f>+E8+E9+E10</f>
        <v>329331277</v>
      </c>
      <c r="F7" s="14">
        <f>+F8+F9+F10</f>
        <v>347586067</v>
      </c>
      <c r="G7" s="14">
        <f t="shared" ref="G7:G70" si="0">E7-F7</f>
        <v>-18254790</v>
      </c>
    </row>
    <row r="8" spans="2:7" x14ac:dyDescent="0.4">
      <c r="B8" s="12"/>
      <c r="C8" s="12"/>
      <c r="D8" s="13" t="s">
        <v>12</v>
      </c>
      <c r="E8" s="14">
        <v>289844992</v>
      </c>
      <c r="F8" s="14">
        <v>309724020</v>
      </c>
      <c r="G8" s="14">
        <f t="shared" si="0"/>
        <v>-19879028</v>
      </c>
    </row>
    <row r="9" spans="2:7" x14ac:dyDescent="0.4">
      <c r="B9" s="12"/>
      <c r="C9" s="12"/>
      <c r="D9" s="13" t="s">
        <v>13</v>
      </c>
      <c r="E9" s="14"/>
      <c r="F9" s="14"/>
      <c r="G9" s="14">
        <f t="shared" si="0"/>
        <v>0</v>
      </c>
    </row>
    <row r="10" spans="2:7" x14ac:dyDescent="0.4">
      <c r="B10" s="12"/>
      <c r="C10" s="12"/>
      <c r="D10" s="13" t="s">
        <v>14</v>
      </c>
      <c r="E10" s="14">
        <v>39486285</v>
      </c>
      <c r="F10" s="14">
        <v>37862047</v>
      </c>
      <c r="G10" s="14">
        <f t="shared" si="0"/>
        <v>1624238</v>
      </c>
    </row>
    <row r="11" spans="2:7" x14ac:dyDescent="0.4">
      <c r="B11" s="12"/>
      <c r="C11" s="12"/>
      <c r="D11" s="13" t="s">
        <v>15</v>
      </c>
      <c r="E11" s="14">
        <f>+E12+E13+E14+E15+E16+E17</f>
        <v>36919186</v>
      </c>
      <c r="F11" s="14">
        <f>+F12+F13+F14+F15+F16+F17</f>
        <v>13553794</v>
      </c>
      <c r="G11" s="14">
        <f t="shared" si="0"/>
        <v>23365392</v>
      </c>
    </row>
    <row r="12" spans="2:7" x14ac:dyDescent="0.4">
      <c r="B12" s="12"/>
      <c r="C12" s="12"/>
      <c r="D12" s="13" t="s">
        <v>12</v>
      </c>
      <c r="E12" s="14">
        <v>31411814</v>
      </c>
      <c r="F12" s="14">
        <v>11568062</v>
      </c>
      <c r="G12" s="14">
        <f t="shared" si="0"/>
        <v>19843752</v>
      </c>
    </row>
    <row r="13" spans="2:7" x14ac:dyDescent="0.4">
      <c r="B13" s="12"/>
      <c r="C13" s="12"/>
      <c r="D13" s="13" t="s">
        <v>16</v>
      </c>
      <c r="E13" s="14"/>
      <c r="F13" s="14"/>
      <c r="G13" s="14">
        <f t="shared" si="0"/>
        <v>0</v>
      </c>
    </row>
    <row r="14" spans="2:7" x14ac:dyDescent="0.4">
      <c r="B14" s="12"/>
      <c r="C14" s="12"/>
      <c r="D14" s="13" t="s">
        <v>17</v>
      </c>
      <c r="E14" s="14"/>
      <c r="F14" s="14"/>
      <c r="G14" s="14">
        <f t="shared" si="0"/>
        <v>0</v>
      </c>
    </row>
    <row r="15" spans="2:7" x14ac:dyDescent="0.4">
      <c r="B15" s="12"/>
      <c r="C15" s="12"/>
      <c r="D15" s="13" t="s">
        <v>18</v>
      </c>
      <c r="E15" s="14">
        <v>5507372</v>
      </c>
      <c r="F15" s="14">
        <v>1985732</v>
      </c>
      <c r="G15" s="14">
        <f t="shared" si="0"/>
        <v>3521640</v>
      </c>
    </row>
    <row r="16" spans="2:7" x14ac:dyDescent="0.4">
      <c r="B16" s="12"/>
      <c r="C16" s="12"/>
      <c r="D16" s="13" t="s">
        <v>19</v>
      </c>
      <c r="E16" s="14"/>
      <c r="F16" s="14"/>
      <c r="G16" s="14">
        <f t="shared" si="0"/>
        <v>0</v>
      </c>
    </row>
    <row r="17" spans="2:7" x14ac:dyDescent="0.4">
      <c r="B17" s="12"/>
      <c r="C17" s="12"/>
      <c r="D17" s="13" t="s">
        <v>20</v>
      </c>
      <c r="E17" s="14"/>
      <c r="F17" s="14"/>
      <c r="G17" s="14">
        <f t="shared" si="0"/>
        <v>0</v>
      </c>
    </row>
    <row r="18" spans="2:7" x14ac:dyDescent="0.4">
      <c r="B18" s="12"/>
      <c r="C18" s="12"/>
      <c r="D18" s="13" t="s">
        <v>21</v>
      </c>
      <c r="E18" s="14">
        <f>+E19+E20+E21+E22+E23+E24</f>
        <v>0</v>
      </c>
      <c r="F18" s="14">
        <f>+F19+F20+F21+F22+F23+F24</f>
        <v>0</v>
      </c>
      <c r="G18" s="14">
        <f t="shared" si="0"/>
        <v>0</v>
      </c>
    </row>
    <row r="19" spans="2:7" x14ac:dyDescent="0.4">
      <c r="B19" s="12"/>
      <c r="C19" s="12"/>
      <c r="D19" s="13" t="s">
        <v>12</v>
      </c>
      <c r="E19" s="14"/>
      <c r="F19" s="14"/>
      <c r="G19" s="14">
        <f t="shared" si="0"/>
        <v>0</v>
      </c>
    </row>
    <row r="20" spans="2:7" x14ac:dyDescent="0.4">
      <c r="B20" s="12"/>
      <c r="C20" s="12"/>
      <c r="D20" s="13" t="s">
        <v>16</v>
      </c>
      <c r="E20" s="14"/>
      <c r="F20" s="14"/>
      <c r="G20" s="14">
        <f t="shared" si="0"/>
        <v>0</v>
      </c>
    </row>
    <row r="21" spans="2:7" x14ac:dyDescent="0.4">
      <c r="B21" s="12"/>
      <c r="C21" s="12"/>
      <c r="D21" s="13" t="s">
        <v>17</v>
      </c>
      <c r="E21" s="14"/>
      <c r="F21" s="14"/>
      <c r="G21" s="14">
        <f t="shared" si="0"/>
        <v>0</v>
      </c>
    </row>
    <row r="22" spans="2:7" x14ac:dyDescent="0.4">
      <c r="B22" s="12"/>
      <c r="C22" s="12"/>
      <c r="D22" s="13" t="s">
        <v>18</v>
      </c>
      <c r="E22" s="14"/>
      <c r="F22" s="14"/>
      <c r="G22" s="14">
        <f t="shared" si="0"/>
        <v>0</v>
      </c>
    </row>
    <row r="23" spans="2:7" x14ac:dyDescent="0.4">
      <c r="B23" s="12"/>
      <c r="C23" s="12"/>
      <c r="D23" s="13" t="s">
        <v>19</v>
      </c>
      <c r="E23" s="14"/>
      <c r="F23" s="14"/>
      <c r="G23" s="14">
        <f t="shared" si="0"/>
        <v>0</v>
      </c>
    </row>
    <row r="24" spans="2:7" x14ac:dyDescent="0.4">
      <c r="B24" s="12"/>
      <c r="C24" s="12"/>
      <c r="D24" s="13" t="s">
        <v>20</v>
      </c>
      <c r="E24" s="14"/>
      <c r="F24" s="14"/>
      <c r="G24" s="14">
        <f t="shared" si="0"/>
        <v>0</v>
      </c>
    </row>
    <row r="25" spans="2:7" x14ac:dyDescent="0.4">
      <c r="B25" s="12"/>
      <c r="C25" s="12"/>
      <c r="D25" s="13" t="s">
        <v>22</v>
      </c>
      <c r="E25" s="14">
        <f>+E26+E27</f>
        <v>0</v>
      </c>
      <c r="F25" s="14">
        <f>+F26+F27</f>
        <v>0</v>
      </c>
      <c r="G25" s="14">
        <f t="shared" si="0"/>
        <v>0</v>
      </c>
    </row>
    <row r="26" spans="2:7" x14ac:dyDescent="0.4">
      <c r="B26" s="12"/>
      <c r="C26" s="12"/>
      <c r="D26" s="13" t="s">
        <v>23</v>
      </c>
      <c r="E26" s="14"/>
      <c r="F26" s="14"/>
      <c r="G26" s="14">
        <f t="shared" si="0"/>
        <v>0</v>
      </c>
    </row>
    <row r="27" spans="2:7" x14ac:dyDescent="0.4">
      <c r="B27" s="12"/>
      <c r="C27" s="12"/>
      <c r="D27" s="13" t="s">
        <v>24</v>
      </c>
      <c r="E27" s="14"/>
      <c r="F27" s="14"/>
      <c r="G27" s="14">
        <f t="shared" si="0"/>
        <v>0</v>
      </c>
    </row>
    <row r="28" spans="2:7" x14ac:dyDescent="0.4">
      <c r="B28" s="12"/>
      <c r="C28" s="12"/>
      <c r="D28" s="13" t="s">
        <v>25</v>
      </c>
      <c r="E28" s="14">
        <f>+E29+E30+E31</f>
        <v>0</v>
      </c>
      <c r="F28" s="14">
        <f>+F29+F30+F31</f>
        <v>0</v>
      </c>
      <c r="G28" s="14">
        <f t="shared" si="0"/>
        <v>0</v>
      </c>
    </row>
    <row r="29" spans="2:7" x14ac:dyDescent="0.4">
      <c r="B29" s="12"/>
      <c r="C29" s="12"/>
      <c r="D29" s="13" t="s">
        <v>26</v>
      </c>
      <c r="E29" s="14"/>
      <c r="F29" s="14"/>
      <c r="G29" s="14">
        <f t="shared" si="0"/>
        <v>0</v>
      </c>
    </row>
    <row r="30" spans="2:7" x14ac:dyDescent="0.4">
      <c r="B30" s="12"/>
      <c r="C30" s="12"/>
      <c r="D30" s="13" t="s">
        <v>27</v>
      </c>
      <c r="E30" s="14"/>
      <c r="F30" s="14"/>
      <c r="G30" s="14">
        <f t="shared" si="0"/>
        <v>0</v>
      </c>
    </row>
    <row r="31" spans="2:7" x14ac:dyDescent="0.4">
      <c r="B31" s="12"/>
      <c r="C31" s="12"/>
      <c r="D31" s="13" t="s">
        <v>28</v>
      </c>
      <c r="E31" s="14"/>
      <c r="F31" s="14"/>
      <c r="G31" s="14">
        <f t="shared" si="0"/>
        <v>0</v>
      </c>
    </row>
    <row r="32" spans="2:7" x14ac:dyDescent="0.4">
      <c r="B32" s="12"/>
      <c r="C32" s="12"/>
      <c r="D32" s="13" t="s">
        <v>29</v>
      </c>
      <c r="E32" s="14">
        <f>+E33+E34+E35+E36+E37+E38+E39+E40+E41+E42+E43+E44</f>
        <v>113335857</v>
      </c>
      <c r="F32" s="14">
        <f>+F33+F34+F35+F36+F37+F38+F39+F40+F41+F42+F43+F44</f>
        <v>88338320</v>
      </c>
      <c r="G32" s="14">
        <f t="shared" si="0"/>
        <v>24997537</v>
      </c>
    </row>
    <row r="33" spans="2:7" x14ac:dyDescent="0.4">
      <c r="B33" s="12"/>
      <c r="C33" s="12"/>
      <c r="D33" s="13" t="s">
        <v>30</v>
      </c>
      <c r="E33" s="14"/>
      <c r="F33" s="14"/>
      <c r="G33" s="14">
        <f t="shared" si="0"/>
        <v>0</v>
      </c>
    </row>
    <row r="34" spans="2:7" x14ac:dyDescent="0.4">
      <c r="B34" s="12"/>
      <c r="C34" s="12"/>
      <c r="D34" s="13" t="s">
        <v>31</v>
      </c>
      <c r="E34" s="14"/>
      <c r="F34" s="14"/>
      <c r="G34" s="14">
        <f t="shared" si="0"/>
        <v>0</v>
      </c>
    </row>
    <row r="35" spans="2:7" x14ac:dyDescent="0.4">
      <c r="B35" s="12"/>
      <c r="C35" s="12"/>
      <c r="D35" s="13" t="s">
        <v>32</v>
      </c>
      <c r="E35" s="14"/>
      <c r="F35" s="14"/>
      <c r="G35" s="14">
        <f t="shared" si="0"/>
        <v>0</v>
      </c>
    </row>
    <row r="36" spans="2:7" x14ac:dyDescent="0.4">
      <c r="B36" s="12"/>
      <c r="C36" s="12"/>
      <c r="D36" s="13" t="s">
        <v>33</v>
      </c>
      <c r="E36" s="14"/>
      <c r="F36" s="14"/>
      <c r="G36" s="14">
        <f t="shared" si="0"/>
        <v>0</v>
      </c>
    </row>
    <row r="37" spans="2:7" x14ac:dyDescent="0.4">
      <c r="B37" s="12"/>
      <c r="C37" s="12"/>
      <c r="D37" s="13" t="s">
        <v>34</v>
      </c>
      <c r="E37" s="14">
        <v>37554660</v>
      </c>
      <c r="F37" s="14">
        <v>36062470</v>
      </c>
      <c r="G37" s="14">
        <f t="shared" si="0"/>
        <v>1492190</v>
      </c>
    </row>
    <row r="38" spans="2:7" x14ac:dyDescent="0.4">
      <c r="B38" s="12"/>
      <c r="C38" s="12"/>
      <c r="D38" s="13" t="s">
        <v>35</v>
      </c>
      <c r="E38" s="14">
        <v>6943705</v>
      </c>
      <c r="F38" s="14"/>
      <c r="G38" s="14">
        <f t="shared" si="0"/>
        <v>6943705</v>
      </c>
    </row>
    <row r="39" spans="2:7" x14ac:dyDescent="0.4">
      <c r="B39" s="12"/>
      <c r="C39" s="12"/>
      <c r="D39" s="13" t="s">
        <v>36</v>
      </c>
      <c r="E39" s="14"/>
      <c r="F39" s="14"/>
      <c r="G39" s="14">
        <f t="shared" si="0"/>
        <v>0</v>
      </c>
    </row>
    <row r="40" spans="2:7" x14ac:dyDescent="0.4">
      <c r="B40" s="12"/>
      <c r="C40" s="12"/>
      <c r="D40" s="13" t="s">
        <v>37</v>
      </c>
      <c r="E40" s="14">
        <v>56709040</v>
      </c>
      <c r="F40" s="14">
        <v>52275850</v>
      </c>
      <c r="G40" s="14">
        <f t="shared" si="0"/>
        <v>4433190</v>
      </c>
    </row>
    <row r="41" spans="2:7" x14ac:dyDescent="0.4">
      <c r="B41" s="12"/>
      <c r="C41" s="12"/>
      <c r="D41" s="13" t="s">
        <v>38</v>
      </c>
      <c r="E41" s="14">
        <v>12128452</v>
      </c>
      <c r="F41" s="14"/>
      <c r="G41" s="14">
        <f t="shared" si="0"/>
        <v>12128452</v>
      </c>
    </row>
    <row r="42" spans="2:7" x14ac:dyDescent="0.4">
      <c r="B42" s="12"/>
      <c r="C42" s="12"/>
      <c r="D42" s="13" t="s">
        <v>39</v>
      </c>
      <c r="E42" s="14"/>
      <c r="F42" s="14"/>
      <c r="G42" s="14">
        <f t="shared" si="0"/>
        <v>0</v>
      </c>
    </row>
    <row r="43" spans="2:7" x14ac:dyDescent="0.4">
      <c r="B43" s="12"/>
      <c r="C43" s="12"/>
      <c r="D43" s="13" t="s">
        <v>40</v>
      </c>
      <c r="E43" s="14"/>
      <c r="F43" s="14"/>
      <c r="G43" s="14">
        <f t="shared" si="0"/>
        <v>0</v>
      </c>
    </row>
    <row r="44" spans="2:7" x14ac:dyDescent="0.4">
      <c r="B44" s="12"/>
      <c r="C44" s="12"/>
      <c r="D44" s="13" t="s">
        <v>41</v>
      </c>
      <c r="E44" s="14"/>
      <c r="F44" s="14"/>
      <c r="G44" s="14">
        <f t="shared" si="0"/>
        <v>0</v>
      </c>
    </row>
    <row r="45" spans="2:7" x14ac:dyDescent="0.4">
      <c r="B45" s="12"/>
      <c r="C45" s="12"/>
      <c r="D45" s="13" t="s">
        <v>42</v>
      </c>
      <c r="E45" s="14">
        <f>+E46+E47+E48+E49+E50+E51+E52+E53+E54</f>
        <v>7359952</v>
      </c>
      <c r="F45" s="14">
        <f>+F46+F47+F48+F49+F50+F51+F52+F53+F54</f>
        <v>4450000</v>
      </c>
      <c r="G45" s="14">
        <f t="shared" si="0"/>
        <v>2909952</v>
      </c>
    </row>
    <row r="46" spans="2:7" x14ac:dyDescent="0.4">
      <c r="B46" s="12"/>
      <c r="C46" s="12"/>
      <c r="D46" s="13" t="s">
        <v>43</v>
      </c>
      <c r="E46" s="14"/>
      <c r="F46" s="14"/>
      <c r="G46" s="14">
        <f t="shared" si="0"/>
        <v>0</v>
      </c>
    </row>
    <row r="47" spans="2:7" x14ac:dyDescent="0.4">
      <c r="B47" s="12"/>
      <c r="C47" s="12"/>
      <c r="D47" s="13" t="s">
        <v>44</v>
      </c>
      <c r="E47" s="14">
        <v>7359952</v>
      </c>
      <c r="F47" s="14">
        <v>4450000</v>
      </c>
      <c r="G47" s="14">
        <f t="shared" si="0"/>
        <v>2909952</v>
      </c>
    </row>
    <row r="48" spans="2:7" x14ac:dyDescent="0.4">
      <c r="B48" s="12"/>
      <c r="C48" s="12"/>
      <c r="D48" s="13" t="s">
        <v>45</v>
      </c>
      <c r="E48" s="14"/>
      <c r="F48" s="14"/>
      <c r="G48" s="14">
        <f t="shared" si="0"/>
        <v>0</v>
      </c>
    </row>
    <row r="49" spans="2:7" x14ac:dyDescent="0.4">
      <c r="B49" s="12"/>
      <c r="C49" s="12"/>
      <c r="D49" s="13" t="s">
        <v>46</v>
      </c>
      <c r="E49" s="14"/>
      <c r="F49" s="14"/>
      <c r="G49" s="14">
        <f t="shared" si="0"/>
        <v>0</v>
      </c>
    </row>
    <row r="50" spans="2:7" x14ac:dyDescent="0.4">
      <c r="B50" s="12"/>
      <c r="C50" s="12"/>
      <c r="D50" s="13" t="s">
        <v>47</v>
      </c>
      <c r="E50" s="14"/>
      <c r="F50" s="14"/>
      <c r="G50" s="14">
        <f t="shared" si="0"/>
        <v>0</v>
      </c>
    </row>
    <row r="51" spans="2:7" x14ac:dyDescent="0.4">
      <c r="B51" s="12"/>
      <c r="C51" s="12"/>
      <c r="D51" s="13" t="s">
        <v>48</v>
      </c>
      <c r="E51" s="14"/>
      <c r="F51" s="14"/>
      <c r="G51" s="14">
        <f t="shared" si="0"/>
        <v>0</v>
      </c>
    </row>
    <row r="52" spans="2:7" x14ac:dyDescent="0.4">
      <c r="B52" s="12"/>
      <c r="C52" s="12"/>
      <c r="D52" s="13" t="s">
        <v>49</v>
      </c>
      <c r="E52" s="14"/>
      <c r="F52" s="14"/>
      <c r="G52" s="14">
        <f t="shared" si="0"/>
        <v>0</v>
      </c>
    </row>
    <row r="53" spans="2:7" x14ac:dyDescent="0.4">
      <c r="B53" s="12"/>
      <c r="C53" s="12"/>
      <c r="D53" s="13" t="s">
        <v>50</v>
      </c>
      <c r="E53" s="14"/>
      <c r="F53" s="14"/>
      <c r="G53" s="14">
        <f t="shared" si="0"/>
        <v>0</v>
      </c>
    </row>
    <row r="54" spans="2:7" x14ac:dyDescent="0.4">
      <c r="B54" s="12"/>
      <c r="C54" s="12"/>
      <c r="D54" s="13" t="s">
        <v>51</v>
      </c>
      <c r="E54" s="14"/>
      <c r="F54" s="14"/>
      <c r="G54" s="14">
        <f t="shared" si="0"/>
        <v>0</v>
      </c>
    </row>
    <row r="55" spans="2:7" x14ac:dyDescent="0.4">
      <c r="B55" s="12"/>
      <c r="C55" s="12"/>
      <c r="D55" s="13" t="s">
        <v>52</v>
      </c>
      <c r="E55" s="14">
        <f>+E56</f>
        <v>0</v>
      </c>
      <c r="F55" s="14">
        <f>+F56</f>
        <v>0</v>
      </c>
      <c r="G55" s="14">
        <f t="shared" si="0"/>
        <v>0</v>
      </c>
    </row>
    <row r="56" spans="2:7" x14ac:dyDescent="0.4">
      <c r="B56" s="12"/>
      <c r="C56" s="12"/>
      <c r="D56" s="13" t="s">
        <v>53</v>
      </c>
      <c r="E56" s="14">
        <f>+E57+E58+E59+E60+E61+E62</f>
        <v>0</v>
      </c>
      <c r="F56" s="14">
        <f>+F57+F58+F59+F60+F61+F62</f>
        <v>0</v>
      </c>
      <c r="G56" s="14">
        <f t="shared" si="0"/>
        <v>0</v>
      </c>
    </row>
    <row r="57" spans="2:7" x14ac:dyDescent="0.4">
      <c r="B57" s="12"/>
      <c r="C57" s="12"/>
      <c r="D57" s="13" t="s">
        <v>54</v>
      </c>
      <c r="E57" s="14"/>
      <c r="F57" s="14"/>
      <c r="G57" s="14">
        <f t="shared" si="0"/>
        <v>0</v>
      </c>
    </row>
    <row r="58" spans="2:7" x14ac:dyDescent="0.4">
      <c r="B58" s="12"/>
      <c r="C58" s="12"/>
      <c r="D58" s="13" t="s">
        <v>41</v>
      </c>
      <c r="E58" s="14"/>
      <c r="F58" s="14"/>
      <c r="G58" s="14">
        <f t="shared" si="0"/>
        <v>0</v>
      </c>
    </row>
    <row r="59" spans="2:7" x14ac:dyDescent="0.4">
      <c r="B59" s="12"/>
      <c r="C59" s="12"/>
      <c r="D59" s="13" t="s">
        <v>43</v>
      </c>
      <c r="E59" s="14"/>
      <c r="F59" s="14"/>
      <c r="G59" s="14">
        <f t="shared" si="0"/>
        <v>0</v>
      </c>
    </row>
    <row r="60" spans="2:7" x14ac:dyDescent="0.4">
      <c r="B60" s="12"/>
      <c r="C60" s="12"/>
      <c r="D60" s="13" t="s">
        <v>44</v>
      </c>
      <c r="E60" s="14"/>
      <c r="F60" s="14"/>
      <c r="G60" s="14">
        <f t="shared" si="0"/>
        <v>0</v>
      </c>
    </row>
    <row r="61" spans="2:7" x14ac:dyDescent="0.4">
      <c r="B61" s="12"/>
      <c r="C61" s="12"/>
      <c r="D61" s="13" t="s">
        <v>45</v>
      </c>
      <c r="E61" s="14"/>
      <c r="F61" s="14"/>
      <c r="G61" s="14">
        <f t="shared" si="0"/>
        <v>0</v>
      </c>
    </row>
    <row r="62" spans="2:7" x14ac:dyDescent="0.4">
      <c r="B62" s="12"/>
      <c r="C62" s="12"/>
      <c r="D62" s="13" t="s">
        <v>51</v>
      </c>
      <c r="E62" s="14"/>
      <c r="F62" s="14"/>
      <c r="G62" s="14">
        <f t="shared" si="0"/>
        <v>0</v>
      </c>
    </row>
    <row r="63" spans="2:7" x14ac:dyDescent="0.4">
      <c r="B63" s="12"/>
      <c r="C63" s="12"/>
      <c r="D63" s="13" t="s">
        <v>55</v>
      </c>
      <c r="E63" s="14">
        <f>+E64+E65</f>
        <v>0</v>
      </c>
      <c r="F63" s="14">
        <f>+F64+F65</f>
        <v>0</v>
      </c>
      <c r="G63" s="14">
        <f t="shared" si="0"/>
        <v>0</v>
      </c>
    </row>
    <row r="64" spans="2:7" x14ac:dyDescent="0.4">
      <c r="B64" s="12"/>
      <c r="C64" s="12"/>
      <c r="D64" s="13" t="s">
        <v>56</v>
      </c>
      <c r="E64" s="14"/>
      <c r="F64" s="14"/>
      <c r="G64" s="14">
        <f t="shared" si="0"/>
        <v>0</v>
      </c>
    </row>
    <row r="65" spans="2:7" x14ac:dyDescent="0.4">
      <c r="B65" s="12"/>
      <c r="C65" s="12"/>
      <c r="D65" s="13" t="s">
        <v>57</v>
      </c>
      <c r="E65" s="14"/>
      <c r="F65" s="14"/>
      <c r="G65" s="14">
        <f t="shared" si="0"/>
        <v>0</v>
      </c>
    </row>
    <row r="66" spans="2:7" x14ac:dyDescent="0.4">
      <c r="B66" s="12"/>
      <c r="C66" s="12"/>
      <c r="D66" s="13" t="s">
        <v>58</v>
      </c>
      <c r="E66" s="14"/>
      <c r="F66" s="14"/>
      <c r="G66" s="14">
        <f t="shared" si="0"/>
        <v>0</v>
      </c>
    </row>
    <row r="67" spans="2:7" x14ac:dyDescent="0.4">
      <c r="B67" s="12"/>
      <c r="C67" s="12"/>
      <c r="D67" s="13" t="s">
        <v>59</v>
      </c>
      <c r="E67" s="14"/>
      <c r="F67" s="14"/>
      <c r="G67" s="14">
        <f t="shared" si="0"/>
        <v>0</v>
      </c>
    </row>
    <row r="68" spans="2:7" x14ac:dyDescent="0.4">
      <c r="B68" s="12"/>
      <c r="C68" s="15"/>
      <c r="D68" s="16" t="s">
        <v>60</v>
      </c>
      <c r="E68" s="17">
        <f>+E6+E55+E63+E66+E67</f>
        <v>486946272</v>
      </c>
      <c r="F68" s="17">
        <f>+F6+F55+F63+F66+F67</f>
        <v>453928181</v>
      </c>
      <c r="G68" s="17">
        <f t="shared" si="0"/>
        <v>33018091</v>
      </c>
    </row>
    <row r="69" spans="2:7" x14ac:dyDescent="0.4">
      <c r="B69" s="12"/>
      <c r="C69" s="9" t="s">
        <v>61</v>
      </c>
      <c r="D69" s="13" t="s">
        <v>62</v>
      </c>
      <c r="E69" s="14">
        <f>+E70+E71+E89+E90+E91+E92+E93+E94+E95+E96+E97</f>
        <v>352555468</v>
      </c>
      <c r="F69" s="14">
        <f>+F70+F71+F89+F90+F91+F92+F93+F94+F95+F96+F97</f>
        <v>315814545</v>
      </c>
      <c r="G69" s="14">
        <f t="shared" si="0"/>
        <v>36740923</v>
      </c>
    </row>
    <row r="70" spans="2:7" x14ac:dyDescent="0.4">
      <c r="B70" s="12"/>
      <c r="C70" s="12"/>
      <c r="D70" s="13" t="s">
        <v>63</v>
      </c>
      <c r="E70" s="14"/>
      <c r="F70" s="14"/>
      <c r="G70" s="14">
        <f t="shared" si="0"/>
        <v>0</v>
      </c>
    </row>
    <row r="71" spans="2:7" x14ac:dyDescent="0.4">
      <c r="B71" s="12"/>
      <c r="C71" s="12"/>
      <c r="D71" s="13" t="s">
        <v>64</v>
      </c>
      <c r="E71" s="14">
        <f>+E72+E73+E74+E75+E76+E77+E78+E79+E80+E81+E82+E83+E84+E85+E86+E87+E88</f>
        <v>170645837</v>
      </c>
      <c r="F71" s="14">
        <f>+F72+F73+F74+F75+F76+F77+F78+F79+F80+F81+F82+F83+F84+F85+F86+F87+F88</f>
        <v>149016852</v>
      </c>
      <c r="G71" s="14">
        <f t="shared" ref="G71:G134" si="1">E71-F71</f>
        <v>21628985</v>
      </c>
    </row>
    <row r="72" spans="2:7" x14ac:dyDescent="0.4">
      <c r="B72" s="12"/>
      <c r="C72" s="12"/>
      <c r="D72" s="13" t="s">
        <v>65</v>
      </c>
      <c r="E72" s="14">
        <v>104850009</v>
      </c>
      <c r="F72" s="14">
        <v>92546040</v>
      </c>
      <c r="G72" s="14">
        <f t="shared" si="1"/>
        <v>12303969</v>
      </c>
    </row>
    <row r="73" spans="2:7" x14ac:dyDescent="0.4">
      <c r="B73" s="12"/>
      <c r="C73" s="12"/>
      <c r="D73" s="13" t="s">
        <v>66</v>
      </c>
      <c r="E73" s="14">
        <v>2831300</v>
      </c>
      <c r="F73" s="14">
        <v>2116800</v>
      </c>
      <c r="G73" s="14">
        <f t="shared" si="1"/>
        <v>714500</v>
      </c>
    </row>
    <row r="74" spans="2:7" x14ac:dyDescent="0.4">
      <c r="B74" s="12"/>
      <c r="C74" s="12"/>
      <c r="D74" s="13" t="s">
        <v>67</v>
      </c>
      <c r="E74" s="14">
        <v>3227000</v>
      </c>
      <c r="F74" s="14">
        <v>2633040</v>
      </c>
      <c r="G74" s="14">
        <f t="shared" si="1"/>
        <v>593960</v>
      </c>
    </row>
    <row r="75" spans="2:7" x14ac:dyDescent="0.4">
      <c r="B75" s="12"/>
      <c r="C75" s="12"/>
      <c r="D75" s="13" t="s">
        <v>68</v>
      </c>
      <c r="E75" s="14">
        <v>2074200</v>
      </c>
      <c r="F75" s="14">
        <v>1888000</v>
      </c>
      <c r="G75" s="14">
        <f t="shared" si="1"/>
        <v>186200</v>
      </c>
    </row>
    <row r="76" spans="2:7" x14ac:dyDescent="0.4">
      <c r="B76" s="12"/>
      <c r="C76" s="12"/>
      <c r="D76" s="13" t="s">
        <v>69</v>
      </c>
      <c r="E76" s="14">
        <v>2372296</v>
      </c>
      <c r="F76" s="14">
        <v>2110000</v>
      </c>
      <c r="G76" s="14">
        <f t="shared" si="1"/>
        <v>262296</v>
      </c>
    </row>
    <row r="77" spans="2:7" x14ac:dyDescent="0.4">
      <c r="B77" s="12"/>
      <c r="C77" s="12"/>
      <c r="D77" s="13" t="s">
        <v>70</v>
      </c>
      <c r="E77" s="14">
        <v>2205400</v>
      </c>
      <c r="F77" s="14">
        <v>2379283</v>
      </c>
      <c r="G77" s="14">
        <f t="shared" si="1"/>
        <v>-173883</v>
      </c>
    </row>
    <row r="78" spans="2:7" x14ac:dyDescent="0.4">
      <c r="B78" s="12"/>
      <c r="C78" s="12"/>
      <c r="D78" s="13" t="s">
        <v>71</v>
      </c>
      <c r="E78" s="14">
        <v>425000</v>
      </c>
      <c r="F78" s="14">
        <v>320800</v>
      </c>
      <c r="G78" s="14">
        <f t="shared" si="1"/>
        <v>104200</v>
      </c>
    </row>
    <row r="79" spans="2:7" x14ac:dyDescent="0.4">
      <c r="B79" s="12"/>
      <c r="C79" s="12"/>
      <c r="D79" s="13" t="s">
        <v>72</v>
      </c>
      <c r="E79" s="14">
        <v>12738000</v>
      </c>
      <c r="F79" s="14">
        <v>11478000</v>
      </c>
      <c r="G79" s="14">
        <f t="shared" si="1"/>
        <v>1260000</v>
      </c>
    </row>
    <row r="80" spans="2:7" x14ac:dyDescent="0.4">
      <c r="B80" s="12"/>
      <c r="C80" s="12"/>
      <c r="D80" s="13" t="s">
        <v>73</v>
      </c>
      <c r="E80" s="14">
        <v>2404218</v>
      </c>
      <c r="F80" s="14">
        <v>1913161</v>
      </c>
      <c r="G80" s="14">
        <f t="shared" si="1"/>
        <v>491057</v>
      </c>
    </row>
    <row r="81" spans="2:7" x14ac:dyDescent="0.4">
      <c r="B81" s="12"/>
      <c r="C81" s="12"/>
      <c r="D81" s="13" t="s">
        <v>74</v>
      </c>
      <c r="E81" s="14">
        <v>237000</v>
      </c>
      <c r="F81" s="14">
        <v>246000</v>
      </c>
      <c r="G81" s="14">
        <f t="shared" si="1"/>
        <v>-9000</v>
      </c>
    </row>
    <row r="82" spans="2:7" x14ac:dyDescent="0.4">
      <c r="B82" s="12"/>
      <c r="C82" s="12"/>
      <c r="D82" s="13" t="s">
        <v>75</v>
      </c>
      <c r="E82" s="14"/>
      <c r="F82" s="14"/>
      <c r="G82" s="14">
        <f t="shared" si="1"/>
        <v>0</v>
      </c>
    </row>
    <row r="83" spans="2:7" x14ac:dyDescent="0.4">
      <c r="B83" s="12"/>
      <c r="C83" s="12"/>
      <c r="D83" s="13" t="s">
        <v>76</v>
      </c>
      <c r="E83" s="14">
        <v>16711618</v>
      </c>
      <c r="F83" s="14">
        <v>14434594</v>
      </c>
      <c r="G83" s="14">
        <f t="shared" si="1"/>
        <v>2277024</v>
      </c>
    </row>
    <row r="84" spans="2:7" x14ac:dyDescent="0.4">
      <c r="B84" s="12"/>
      <c r="C84" s="12"/>
      <c r="D84" s="13" t="s">
        <v>77</v>
      </c>
      <c r="E84" s="14">
        <v>4979960</v>
      </c>
      <c r="F84" s="14">
        <v>4825390</v>
      </c>
      <c r="G84" s="14">
        <f t="shared" si="1"/>
        <v>154570</v>
      </c>
    </row>
    <row r="85" spans="2:7" x14ac:dyDescent="0.4">
      <c r="B85" s="12"/>
      <c r="C85" s="12"/>
      <c r="D85" s="13" t="s">
        <v>78</v>
      </c>
      <c r="E85" s="14">
        <v>417110</v>
      </c>
      <c r="F85" s="14">
        <v>376709</v>
      </c>
      <c r="G85" s="14">
        <f t="shared" si="1"/>
        <v>40401</v>
      </c>
    </row>
    <row r="86" spans="2:7" x14ac:dyDescent="0.4">
      <c r="B86" s="12"/>
      <c r="C86" s="12"/>
      <c r="D86" s="13" t="s">
        <v>79</v>
      </c>
      <c r="E86" s="14">
        <v>10844794</v>
      </c>
      <c r="F86" s="14">
        <v>8186335</v>
      </c>
      <c r="G86" s="14">
        <f t="shared" si="1"/>
        <v>2658459</v>
      </c>
    </row>
    <row r="87" spans="2:7" x14ac:dyDescent="0.4">
      <c r="B87" s="12"/>
      <c r="C87" s="12"/>
      <c r="D87" s="13" t="s">
        <v>80</v>
      </c>
      <c r="E87" s="14"/>
      <c r="F87" s="14">
        <v>1605100</v>
      </c>
      <c r="G87" s="14">
        <f t="shared" si="1"/>
        <v>-1605100</v>
      </c>
    </row>
    <row r="88" spans="2:7" x14ac:dyDescent="0.4">
      <c r="B88" s="12"/>
      <c r="C88" s="12"/>
      <c r="D88" s="13" t="s">
        <v>81</v>
      </c>
      <c r="E88" s="14">
        <v>4327932</v>
      </c>
      <c r="F88" s="14">
        <v>1957600</v>
      </c>
      <c r="G88" s="14">
        <f t="shared" si="1"/>
        <v>2370332</v>
      </c>
    </row>
    <row r="89" spans="2:7" x14ac:dyDescent="0.4">
      <c r="B89" s="12"/>
      <c r="C89" s="12"/>
      <c r="D89" s="13" t="s">
        <v>82</v>
      </c>
      <c r="E89" s="14">
        <v>27535443</v>
      </c>
      <c r="F89" s="14">
        <v>13406834</v>
      </c>
      <c r="G89" s="14">
        <f t="shared" si="1"/>
        <v>14128609</v>
      </c>
    </row>
    <row r="90" spans="2:7" x14ac:dyDescent="0.4">
      <c r="B90" s="12"/>
      <c r="C90" s="12"/>
      <c r="D90" s="13" t="s">
        <v>83</v>
      </c>
      <c r="E90" s="14">
        <v>12615353</v>
      </c>
      <c r="F90" s="14">
        <v>21543117</v>
      </c>
      <c r="G90" s="14">
        <f t="shared" si="1"/>
        <v>-8927764</v>
      </c>
    </row>
    <row r="91" spans="2:7" x14ac:dyDescent="0.4">
      <c r="B91" s="12"/>
      <c r="C91" s="12"/>
      <c r="D91" s="13" t="s">
        <v>84</v>
      </c>
      <c r="E91" s="14"/>
      <c r="F91" s="14"/>
      <c r="G91" s="14">
        <f t="shared" si="1"/>
        <v>0</v>
      </c>
    </row>
    <row r="92" spans="2:7" x14ac:dyDescent="0.4">
      <c r="B92" s="12"/>
      <c r="C92" s="12"/>
      <c r="D92" s="13" t="s">
        <v>85</v>
      </c>
      <c r="E92" s="14">
        <v>36878505</v>
      </c>
      <c r="F92" s="14">
        <v>35197704</v>
      </c>
      <c r="G92" s="14">
        <f t="shared" si="1"/>
        <v>1680801</v>
      </c>
    </row>
    <row r="93" spans="2:7" x14ac:dyDescent="0.4">
      <c r="B93" s="12"/>
      <c r="C93" s="12"/>
      <c r="D93" s="13" t="s">
        <v>86</v>
      </c>
      <c r="E93" s="14">
        <v>60348238</v>
      </c>
      <c r="F93" s="14">
        <v>57057834</v>
      </c>
      <c r="G93" s="14">
        <f t="shared" si="1"/>
        <v>3290404</v>
      </c>
    </row>
    <row r="94" spans="2:7" x14ac:dyDescent="0.4">
      <c r="B94" s="12"/>
      <c r="C94" s="12"/>
      <c r="D94" s="13" t="s">
        <v>87</v>
      </c>
      <c r="E94" s="14">
        <v>4301100</v>
      </c>
      <c r="F94" s="14">
        <v>4247341</v>
      </c>
      <c r="G94" s="14">
        <f t="shared" si="1"/>
        <v>53759</v>
      </c>
    </row>
    <row r="95" spans="2:7" x14ac:dyDescent="0.4">
      <c r="B95" s="12"/>
      <c r="C95" s="12"/>
      <c r="D95" s="13" t="s">
        <v>88</v>
      </c>
      <c r="E95" s="14"/>
      <c r="F95" s="14"/>
      <c r="G95" s="14">
        <f t="shared" si="1"/>
        <v>0</v>
      </c>
    </row>
    <row r="96" spans="2:7" x14ac:dyDescent="0.4">
      <c r="B96" s="12"/>
      <c r="C96" s="12"/>
      <c r="D96" s="13" t="s">
        <v>89</v>
      </c>
      <c r="E96" s="14"/>
      <c r="F96" s="14"/>
      <c r="G96" s="14">
        <f t="shared" si="1"/>
        <v>0</v>
      </c>
    </row>
    <row r="97" spans="2:7" x14ac:dyDescent="0.4">
      <c r="B97" s="12"/>
      <c r="C97" s="12"/>
      <c r="D97" s="13" t="s">
        <v>90</v>
      </c>
      <c r="E97" s="14">
        <f>+E98</f>
        <v>40230992</v>
      </c>
      <c r="F97" s="14">
        <f>+F98</f>
        <v>35344863</v>
      </c>
      <c r="G97" s="14">
        <f t="shared" si="1"/>
        <v>4886129</v>
      </c>
    </row>
    <row r="98" spans="2:7" x14ac:dyDescent="0.4">
      <c r="B98" s="12"/>
      <c r="C98" s="12"/>
      <c r="D98" s="13" t="s">
        <v>91</v>
      </c>
      <c r="E98" s="14">
        <v>40230992</v>
      </c>
      <c r="F98" s="14">
        <v>35344863</v>
      </c>
      <c r="G98" s="14">
        <f t="shared" si="1"/>
        <v>4886129</v>
      </c>
    </row>
    <row r="99" spans="2:7" x14ac:dyDescent="0.4">
      <c r="B99" s="12"/>
      <c r="C99" s="12"/>
      <c r="D99" s="13" t="s">
        <v>92</v>
      </c>
      <c r="E99" s="14">
        <f>+E100+E101+E102+E103+E104+E105+E106+E107+E108+E109+E110+E111+E112+E113+E114+E115</f>
        <v>78541760</v>
      </c>
      <c r="F99" s="14">
        <f>+F100+F101+F102+F103+F104+F105+F106+F107+F108+F109+F110+F111+F112+F113+F114+F115</f>
        <v>78000924</v>
      </c>
      <c r="G99" s="14">
        <f t="shared" si="1"/>
        <v>540836</v>
      </c>
    </row>
    <row r="100" spans="2:7" x14ac:dyDescent="0.4">
      <c r="B100" s="12"/>
      <c r="C100" s="12"/>
      <c r="D100" s="13" t="s">
        <v>93</v>
      </c>
      <c r="E100" s="14">
        <v>31679538</v>
      </c>
      <c r="F100" s="14">
        <v>27279922</v>
      </c>
      <c r="G100" s="14">
        <f t="shared" si="1"/>
        <v>4399616</v>
      </c>
    </row>
    <row r="101" spans="2:7" x14ac:dyDescent="0.4">
      <c r="B101" s="12"/>
      <c r="C101" s="12"/>
      <c r="D101" s="13" t="s">
        <v>94</v>
      </c>
      <c r="E101" s="14">
        <v>12177577</v>
      </c>
      <c r="F101" s="14">
        <v>12033758</v>
      </c>
      <c r="G101" s="14">
        <f t="shared" si="1"/>
        <v>143819</v>
      </c>
    </row>
    <row r="102" spans="2:7" x14ac:dyDescent="0.4">
      <c r="B102" s="12"/>
      <c r="C102" s="12"/>
      <c r="D102" s="13" t="s">
        <v>95</v>
      </c>
      <c r="E102" s="14"/>
      <c r="F102" s="14"/>
      <c r="G102" s="14">
        <f t="shared" si="1"/>
        <v>0</v>
      </c>
    </row>
    <row r="103" spans="2:7" x14ac:dyDescent="0.4">
      <c r="B103" s="12"/>
      <c r="C103" s="12"/>
      <c r="D103" s="13" t="s">
        <v>96</v>
      </c>
      <c r="E103" s="14">
        <v>2969214</v>
      </c>
      <c r="F103" s="14">
        <v>3869394</v>
      </c>
      <c r="G103" s="14">
        <f t="shared" si="1"/>
        <v>-900180</v>
      </c>
    </row>
    <row r="104" spans="2:7" x14ac:dyDescent="0.4">
      <c r="B104" s="12"/>
      <c r="C104" s="12"/>
      <c r="D104" s="13" t="s">
        <v>97</v>
      </c>
      <c r="E104" s="14"/>
      <c r="F104" s="14"/>
      <c r="G104" s="14">
        <f t="shared" si="1"/>
        <v>0</v>
      </c>
    </row>
    <row r="105" spans="2:7" x14ac:dyDescent="0.4">
      <c r="B105" s="12"/>
      <c r="C105" s="12"/>
      <c r="D105" s="13" t="s">
        <v>98</v>
      </c>
      <c r="E105" s="14">
        <v>935501</v>
      </c>
      <c r="F105" s="14">
        <v>1405637</v>
      </c>
      <c r="G105" s="14">
        <f t="shared" si="1"/>
        <v>-470136</v>
      </c>
    </row>
    <row r="106" spans="2:7" x14ac:dyDescent="0.4">
      <c r="B106" s="12"/>
      <c r="C106" s="12"/>
      <c r="D106" s="13" t="s">
        <v>99</v>
      </c>
      <c r="E106" s="14">
        <v>629819</v>
      </c>
      <c r="F106" s="14">
        <v>588409</v>
      </c>
      <c r="G106" s="14">
        <f t="shared" si="1"/>
        <v>41410</v>
      </c>
    </row>
    <row r="107" spans="2:7" x14ac:dyDescent="0.4">
      <c r="B107" s="12"/>
      <c r="C107" s="12"/>
      <c r="D107" s="13" t="s">
        <v>100</v>
      </c>
      <c r="E107" s="14">
        <v>4072</v>
      </c>
      <c r="F107" s="14"/>
      <c r="G107" s="14">
        <f t="shared" si="1"/>
        <v>4072</v>
      </c>
    </row>
    <row r="108" spans="2:7" x14ac:dyDescent="0.4">
      <c r="B108" s="12"/>
      <c r="C108" s="12"/>
      <c r="D108" s="13" t="s">
        <v>101</v>
      </c>
      <c r="E108" s="14">
        <v>30987</v>
      </c>
      <c r="F108" s="14">
        <v>39425</v>
      </c>
      <c r="G108" s="14">
        <f t="shared" si="1"/>
        <v>-8438</v>
      </c>
    </row>
    <row r="109" spans="2:7" x14ac:dyDescent="0.4">
      <c r="B109" s="12"/>
      <c r="C109" s="12"/>
      <c r="D109" s="13" t="s">
        <v>102</v>
      </c>
      <c r="E109" s="14">
        <v>24093928</v>
      </c>
      <c r="F109" s="14">
        <v>28413019</v>
      </c>
      <c r="G109" s="14">
        <f t="shared" si="1"/>
        <v>-4319091</v>
      </c>
    </row>
    <row r="110" spans="2:7" x14ac:dyDescent="0.4">
      <c r="B110" s="12"/>
      <c r="C110" s="12"/>
      <c r="D110" s="13" t="s">
        <v>103</v>
      </c>
      <c r="E110" s="14"/>
      <c r="F110" s="14"/>
      <c r="G110" s="14">
        <f t="shared" si="1"/>
        <v>0</v>
      </c>
    </row>
    <row r="111" spans="2:7" x14ac:dyDescent="0.4">
      <c r="B111" s="12"/>
      <c r="C111" s="12"/>
      <c r="D111" s="13" t="s">
        <v>104</v>
      </c>
      <c r="E111" s="14">
        <v>3362883</v>
      </c>
      <c r="F111" s="14">
        <v>2609878</v>
      </c>
      <c r="G111" s="14">
        <f t="shared" si="1"/>
        <v>753005</v>
      </c>
    </row>
    <row r="112" spans="2:7" x14ac:dyDescent="0.4">
      <c r="B112" s="12"/>
      <c r="C112" s="12"/>
      <c r="D112" s="13" t="s">
        <v>105</v>
      </c>
      <c r="E112" s="14">
        <v>1612704</v>
      </c>
      <c r="F112" s="14">
        <v>787198</v>
      </c>
      <c r="G112" s="14">
        <f t="shared" si="1"/>
        <v>825506</v>
      </c>
    </row>
    <row r="113" spans="2:7" x14ac:dyDescent="0.4">
      <c r="B113" s="12"/>
      <c r="C113" s="12"/>
      <c r="D113" s="13" t="s">
        <v>106</v>
      </c>
      <c r="E113" s="14">
        <v>382162</v>
      </c>
      <c r="F113" s="14">
        <v>577853</v>
      </c>
      <c r="G113" s="14">
        <f t="shared" si="1"/>
        <v>-195691</v>
      </c>
    </row>
    <row r="114" spans="2:7" x14ac:dyDescent="0.4">
      <c r="B114" s="12"/>
      <c r="C114" s="12"/>
      <c r="D114" s="13" t="s">
        <v>107</v>
      </c>
      <c r="E114" s="14">
        <v>633351</v>
      </c>
      <c r="F114" s="14">
        <v>396431</v>
      </c>
      <c r="G114" s="14">
        <f t="shared" si="1"/>
        <v>236920</v>
      </c>
    </row>
    <row r="115" spans="2:7" x14ac:dyDescent="0.4">
      <c r="B115" s="12"/>
      <c r="C115" s="12"/>
      <c r="D115" s="13" t="s">
        <v>108</v>
      </c>
      <c r="E115" s="14">
        <v>30024</v>
      </c>
      <c r="F115" s="14"/>
      <c r="G115" s="14">
        <f t="shared" si="1"/>
        <v>30024</v>
      </c>
    </row>
    <row r="116" spans="2:7" x14ac:dyDescent="0.4">
      <c r="B116" s="12"/>
      <c r="C116" s="12"/>
      <c r="D116" s="13" t="s">
        <v>109</v>
      </c>
      <c r="E116" s="14">
        <f>+E117+E118+E119+E120+E121+E122+E123+E124+E125+E126+E127+E128+E129+E130+E131+E132+E133+E134+E135+E136</f>
        <v>51250755</v>
      </c>
      <c r="F116" s="14">
        <f>+F117+F118+F119+F120+F121+F122+F123+F124+F125+F126+F127+F128+F129+F130+F131+F132+F133+F134+F135+F136</f>
        <v>48303845</v>
      </c>
      <c r="G116" s="14">
        <f t="shared" si="1"/>
        <v>2946910</v>
      </c>
    </row>
    <row r="117" spans="2:7" x14ac:dyDescent="0.4">
      <c r="B117" s="12"/>
      <c r="C117" s="12"/>
      <c r="D117" s="13" t="s">
        <v>110</v>
      </c>
      <c r="E117" s="14">
        <v>1922796</v>
      </c>
      <c r="F117" s="14">
        <v>2104549</v>
      </c>
      <c r="G117" s="14">
        <f t="shared" si="1"/>
        <v>-181753</v>
      </c>
    </row>
    <row r="118" spans="2:7" x14ac:dyDescent="0.4">
      <c r="B118" s="12"/>
      <c r="C118" s="12"/>
      <c r="D118" s="13" t="s">
        <v>111</v>
      </c>
      <c r="E118" s="14">
        <v>53376</v>
      </c>
      <c r="F118" s="14">
        <v>305507</v>
      </c>
      <c r="G118" s="14">
        <f t="shared" si="1"/>
        <v>-252131</v>
      </c>
    </row>
    <row r="119" spans="2:7" x14ac:dyDescent="0.4">
      <c r="B119" s="12"/>
      <c r="C119" s="12"/>
      <c r="D119" s="13" t="s">
        <v>112</v>
      </c>
      <c r="E119" s="14">
        <v>251793</v>
      </c>
      <c r="F119" s="14">
        <v>133730</v>
      </c>
      <c r="G119" s="14">
        <f t="shared" si="1"/>
        <v>118063</v>
      </c>
    </row>
    <row r="120" spans="2:7" x14ac:dyDescent="0.4">
      <c r="B120" s="12"/>
      <c r="C120" s="12"/>
      <c r="D120" s="13" t="s">
        <v>113</v>
      </c>
      <c r="E120" s="14">
        <v>1346944</v>
      </c>
      <c r="F120" s="14">
        <v>127438</v>
      </c>
      <c r="G120" s="14">
        <f t="shared" si="1"/>
        <v>1219506</v>
      </c>
    </row>
    <row r="121" spans="2:7" x14ac:dyDescent="0.4">
      <c r="B121" s="12"/>
      <c r="C121" s="12"/>
      <c r="D121" s="13" t="s">
        <v>114</v>
      </c>
      <c r="E121" s="14">
        <v>1446602</v>
      </c>
      <c r="F121" s="14">
        <v>875119</v>
      </c>
      <c r="G121" s="14">
        <f t="shared" si="1"/>
        <v>571483</v>
      </c>
    </row>
    <row r="122" spans="2:7" x14ac:dyDescent="0.4">
      <c r="B122" s="12"/>
      <c r="C122" s="12"/>
      <c r="D122" s="13" t="s">
        <v>115</v>
      </c>
      <c r="E122" s="14"/>
      <c r="F122" s="14">
        <v>34941</v>
      </c>
      <c r="G122" s="14">
        <f t="shared" si="1"/>
        <v>-34941</v>
      </c>
    </row>
    <row r="123" spans="2:7" x14ac:dyDescent="0.4">
      <c r="B123" s="12"/>
      <c r="C123" s="12"/>
      <c r="D123" s="13" t="s">
        <v>116</v>
      </c>
      <c r="E123" s="14">
        <v>2270375</v>
      </c>
      <c r="F123" s="14">
        <v>1731574</v>
      </c>
      <c r="G123" s="14">
        <f t="shared" si="1"/>
        <v>538801</v>
      </c>
    </row>
    <row r="124" spans="2:7" x14ac:dyDescent="0.4">
      <c r="B124" s="12"/>
      <c r="C124" s="12"/>
      <c r="D124" s="13" t="s">
        <v>117</v>
      </c>
      <c r="E124" s="14">
        <v>1122792</v>
      </c>
      <c r="F124" s="14">
        <v>1004169</v>
      </c>
      <c r="G124" s="14">
        <f t="shared" si="1"/>
        <v>118623</v>
      </c>
    </row>
    <row r="125" spans="2:7" x14ac:dyDescent="0.4">
      <c r="B125" s="12"/>
      <c r="C125" s="12"/>
      <c r="D125" s="13" t="s">
        <v>118</v>
      </c>
      <c r="E125" s="14">
        <v>3278</v>
      </c>
      <c r="F125" s="14">
        <v>150</v>
      </c>
      <c r="G125" s="14">
        <f t="shared" si="1"/>
        <v>3128</v>
      </c>
    </row>
    <row r="126" spans="2:7" x14ac:dyDescent="0.4">
      <c r="B126" s="12"/>
      <c r="C126" s="12"/>
      <c r="D126" s="13" t="s">
        <v>119</v>
      </c>
      <c r="E126" s="14">
        <v>1010650</v>
      </c>
      <c r="F126" s="14">
        <v>1436757</v>
      </c>
      <c r="G126" s="14">
        <f t="shared" si="1"/>
        <v>-426107</v>
      </c>
    </row>
    <row r="127" spans="2:7" x14ac:dyDescent="0.4">
      <c r="B127" s="12"/>
      <c r="C127" s="12"/>
      <c r="D127" s="13" t="s">
        <v>120</v>
      </c>
      <c r="E127" s="14">
        <v>38312589</v>
      </c>
      <c r="F127" s="14">
        <v>37920031</v>
      </c>
      <c r="G127" s="14">
        <f t="shared" si="1"/>
        <v>392558</v>
      </c>
    </row>
    <row r="128" spans="2:7" x14ac:dyDescent="0.4">
      <c r="B128" s="12"/>
      <c r="C128" s="12"/>
      <c r="D128" s="13" t="s">
        <v>121</v>
      </c>
      <c r="E128" s="14">
        <v>754804</v>
      </c>
      <c r="F128" s="14">
        <v>594917</v>
      </c>
      <c r="G128" s="14">
        <f t="shared" si="1"/>
        <v>159887</v>
      </c>
    </row>
    <row r="129" spans="2:7" x14ac:dyDescent="0.4">
      <c r="B129" s="12"/>
      <c r="C129" s="12"/>
      <c r="D129" s="13" t="s">
        <v>105</v>
      </c>
      <c r="E129" s="14">
        <v>183750</v>
      </c>
      <c r="F129" s="14"/>
      <c r="G129" s="14">
        <f t="shared" si="1"/>
        <v>183750</v>
      </c>
    </row>
    <row r="130" spans="2:7" x14ac:dyDescent="0.4">
      <c r="B130" s="12"/>
      <c r="C130" s="12"/>
      <c r="D130" s="13" t="s">
        <v>106</v>
      </c>
      <c r="E130" s="14">
        <v>285262</v>
      </c>
      <c r="F130" s="14"/>
      <c r="G130" s="14">
        <f t="shared" si="1"/>
        <v>285262</v>
      </c>
    </row>
    <row r="131" spans="2:7" x14ac:dyDescent="0.4">
      <c r="B131" s="12"/>
      <c r="C131" s="12"/>
      <c r="D131" s="13" t="s">
        <v>122</v>
      </c>
      <c r="E131" s="14">
        <v>858812</v>
      </c>
      <c r="F131" s="14">
        <v>853575</v>
      </c>
      <c r="G131" s="14">
        <f t="shared" si="1"/>
        <v>5237</v>
      </c>
    </row>
    <row r="132" spans="2:7" x14ac:dyDescent="0.4">
      <c r="B132" s="12"/>
      <c r="C132" s="12"/>
      <c r="D132" s="13" t="s">
        <v>123</v>
      </c>
      <c r="E132" s="14">
        <v>308161</v>
      </c>
      <c r="F132" s="14">
        <v>133400</v>
      </c>
      <c r="G132" s="14">
        <f t="shared" si="1"/>
        <v>174761</v>
      </c>
    </row>
    <row r="133" spans="2:7" x14ac:dyDescent="0.4">
      <c r="B133" s="12"/>
      <c r="C133" s="12"/>
      <c r="D133" s="13" t="s">
        <v>124</v>
      </c>
      <c r="E133" s="14">
        <v>460579</v>
      </c>
      <c r="F133" s="14">
        <v>477813</v>
      </c>
      <c r="G133" s="14">
        <f t="shared" si="1"/>
        <v>-17234</v>
      </c>
    </row>
    <row r="134" spans="2:7" x14ac:dyDescent="0.4">
      <c r="B134" s="12"/>
      <c r="C134" s="12"/>
      <c r="D134" s="13" t="s">
        <v>125</v>
      </c>
      <c r="E134" s="14">
        <v>173045</v>
      </c>
      <c r="F134" s="14">
        <v>58640</v>
      </c>
      <c r="G134" s="14">
        <f t="shared" si="1"/>
        <v>114405</v>
      </c>
    </row>
    <row r="135" spans="2:7" x14ac:dyDescent="0.4">
      <c r="B135" s="12"/>
      <c r="C135" s="12"/>
      <c r="D135" s="13" t="s">
        <v>126</v>
      </c>
      <c r="E135" s="14">
        <v>251246</v>
      </c>
      <c r="F135" s="14">
        <v>258979</v>
      </c>
      <c r="G135" s="14">
        <f t="shared" ref="G135:G198" si="2">E135-F135</f>
        <v>-7733</v>
      </c>
    </row>
    <row r="136" spans="2:7" x14ac:dyDescent="0.4">
      <c r="B136" s="12"/>
      <c r="C136" s="12"/>
      <c r="D136" s="13" t="s">
        <v>108</v>
      </c>
      <c r="E136" s="14">
        <f>+E137</f>
        <v>233901</v>
      </c>
      <c r="F136" s="14">
        <f>+F137</f>
        <v>252556</v>
      </c>
      <c r="G136" s="14">
        <f t="shared" si="2"/>
        <v>-18655</v>
      </c>
    </row>
    <row r="137" spans="2:7" x14ac:dyDescent="0.4">
      <c r="B137" s="12"/>
      <c r="C137" s="12"/>
      <c r="D137" s="13" t="s">
        <v>127</v>
      </c>
      <c r="E137" s="14">
        <v>233901</v>
      </c>
      <c r="F137" s="14">
        <v>252556</v>
      </c>
      <c r="G137" s="14">
        <f t="shared" si="2"/>
        <v>-18655</v>
      </c>
    </row>
    <row r="138" spans="2:7" x14ac:dyDescent="0.4">
      <c r="B138" s="12"/>
      <c r="C138" s="12"/>
      <c r="D138" s="13" t="s">
        <v>128</v>
      </c>
      <c r="E138" s="14"/>
      <c r="F138" s="14"/>
      <c r="G138" s="14">
        <f t="shared" si="2"/>
        <v>0</v>
      </c>
    </row>
    <row r="139" spans="2:7" x14ac:dyDescent="0.4">
      <c r="B139" s="12"/>
      <c r="C139" s="12"/>
      <c r="D139" s="13" t="s">
        <v>129</v>
      </c>
      <c r="E139" s="14">
        <v>49675397</v>
      </c>
      <c r="F139" s="14">
        <v>50190628</v>
      </c>
      <c r="G139" s="14">
        <f t="shared" si="2"/>
        <v>-515231</v>
      </c>
    </row>
    <row r="140" spans="2:7" x14ac:dyDescent="0.4">
      <c r="B140" s="12"/>
      <c r="C140" s="12"/>
      <c r="D140" s="13" t="s">
        <v>130</v>
      </c>
      <c r="E140" s="14">
        <v>-19605846</v>
      </c>
      <c r="F140" s="14">
        <v>-19705936</v>
      </c>
      <c r="G140" s="14">
        <f t="shared" si="2"/>
        <v>100090</v>
      </c>
    </row>
    <row r="141" spans="2:7" x14ac:dyDescent="0.4">
      <c r="B141" s="12"/>
      <c r="C141" s="12"/>
      <c r="D141" s="13" t="s">
        <v>131</v>
      </c>
      <c r="E141" s="14"/>
      <c r="F141" s="14"/>
      <c r="G141" s="14">
        <f t="shared" si="2"/>
        <v>0</v>
      </c>
    </row>
    <row r="142" spans="2:7" x14ac:dyDescent="0.4">
      <c r="B142" s="12"/>
      <c r="C142" s="12"/>
      <c r="D142" s="13" t="s">
        <v>132</v>
      </c>
      <c r="E142" s="14"/>
      <c r="F142" s="14"/>
      <c r="G142" s="14">
        <f t="shared" si="2"/>
        <v>0</v>
      </c>
    </row>
    <row r="143" spans="2:7" x14ac:dyDescent="0.4">
      <c r="B143" s="12"/>
      <c r="C143" s="12"/>
      <c r="D143" s="13" t="s">
        <v>133</v>
      </c>
      <c r="E143" s="14"/>
      <c r="F143" s="14"/>
      <c r="G143" s="14">
        <f t="shared" si="2"/>
        <v>0</v>
      </c>
    </row>
    <row r="144" spans="2:7" x14ac:dyDescent="0.4">
      <c r="B144" s="12"/>
      <c r="C144" s="12"/>
      <c r="D144" s="13" t="s">
        <v>134</v>
      </c>
      <c r="E144" s="14"/>
      <c r="F144" s="14"/>
      <c r="G144" s="14">
        <f t="shared" si="2"/>
        <v>0</v>
      </c>
    </row>
    <row r="145" spans="2:7" x14ac:dyDescent="0.4">
      <c r="B145" s="12"/>
      <c r="C145" s="12"/>
      <c r="D145" s="13" t="s">
        <v>135</v>
      </c>
      <c r="E145" s="14">
        <f>+E146</f>
        <v>0</v>
      </c>
      <c r="F145" s="14">
        <f>+F146</f>
        <v>0</v>
      </c>
      <c r="G145" s="14">
        <f t="shared" si="2"/>
        <v>0</v>
      </c>
    </row>
    <row r="146" spans="2:7" x14ac:dyDescent="0.4">
      <c r="B146" s="12"/>
      <c r="C146" s="12"/>
      <c r="D146" s="13" t="s">
        <v>136</v>
      </c>
      <c r="E146" s="14"/>
      <c r="F146" s="14"/>
      <c r="G146" s="14">
        <f t="shared" si="2"/>
        <v>0</v>
      </c>
    </row>
    <row r="147" spans="2:7" x14ac:dyDescent="0.4">
      <c r="B147" s="12"/>
      <c r="C147" s="15"/>
      <c r="D147" s="16" t="s">
        <v>137</v>
      </c>
      <c r="E147" s="17">
        <f>+E69+E99+E116+E138+E139+E140+E141+E142+E143+E144+E145</f>
        <v>512417534</v>
      </c>
      <c r="F147" s="17">
        <f>+F69+F99+F116+F138+F139+F140+F141+F142+F143+F144+F145</f>
        <v>472604006</v>
      </c>
      <c r="G147" s="17">
        <f t="shared" si="2"/>
        <v>39813528</v>
      </c>
    </row>
    <row r="148" spans="2:7" x14ac:dyDescent="0.4">
      <c r="B148" s="15"/>
      <c r="C148" s="18" t="s">
        <v>138</v>
      </c>
      <c r="D148" s="19"/>
      <c r="E148" s="20">
        <f xml:space="preserve"> +E68 - E147</f>
        <v>-25471262</v>
      </c>
      <c r="F148" s="20">
        <f xml:space="preserve"> +F68 - F147</f>
        <v>-18675825</v>
      </c>
      <c r="G148" s="20">
        <f t="shared" si="2"/>
        <v>-6795437</v>
      </c>
    </row>
    <row r="149" spans="2:7" x14ac:dyDescent="0.4">
      <c r="B149" s="9" t="s">
        <v>139</v>
      </c>
      <c r="C149" s="9" t="s">
        <v>9</v>
      </c>
      <c r="D149" s="13" t="s">
        <v>140</v>
      </c>
      <c r="E149" s="14">
        <v>2298343</v>
      </c>
      <c r="F149" s="14">
        <v>1821327</v>
      </c>
      <c r="G149" s="14">
        <f t="shared" si="2"/>
        <v>477016</v>
      </c>
    </row>
    <row r="150" spans="2:7" x14ac:dyDescent="0.4">
      <c r="B150" s="12"/>
      <c r="C150" s="12"/>
      <c r="D150" s="13" t="s">
        <v>141</v>
      </c>
      <c r="E150" s="14">
        <v>880</v>
      </c>
      <c r="F150" s="14">
        <v>904</v>
      </c>
      <c r="G150" s="14">
        <f t="shared" si="2"/>
        <v>-24</v>
      </c>
    </row>
    <row r="151" spans="2:7" x14ac:dyDescent="0.4">
      <c r="B151" s="12"/>
      <c r="C151" s="12"/>
      <c r="D151" s="13" t="s">
        <v>142</v>
      </c>
      <c r="E151" s="14"/>
      <c r="F151" s="14"/>
      <c r="G151" s="14">
        <f t="shared" si="2"/>
        <v>0</v>
      </c>
    </row>
    <row r="152" spans="2:7" x14ac:dyDescent="0.4">
      <c r="B152" s="12"/>
      <c r="C152" s="12"/>
      <c r="D152" s="13" t="s">
        <v>143</v>
      </c>
      <c r="E152" s="14"/>
      <c r="F152" s="14"/>
      <c r="G152" s="14">
        <f t="shared" si="2"/>
        <v>0</v>
      </c>
    </row>
    <row r="153" spans="2:7" x14ac:dyDescent="0.4">
      <c r="B153" s="12"/>
      <c r="C153" s="12"/>
      <c r="D153" s="13" t="s">
        <v>144</v>
      </c>
      <c r="E153" s="14"/>
      <c r="F153" s="14"/>
      <c r="G153" s="14">
        <f t="shared" si="2"/>
        <v>0</v>
      </c>
    </row>
    <row r="154" spans="2:7" x14ac:dyDescent="0.4">
      <c r="B154" s="12"/>
      <c r="C154" s="12"/>
      <c r="D154" s="13" t="s">
        <v>145</v>
      </c>
      <c r="E154" s="14"/>
      <c r="F154" s="14"/>
      <c r="G154" s="14">
        <f t="shared" si="2"/>
        <v>0</v>
      </c>
    </row>
    <row r="155" spans="2:7" x14ac:dyDescent="0.4">
      <c r="B155" s="12"/>
      <c r="C155" s="12"/>
      <c r="D155" s="13" t="s">
        <v>146</v>
      </c>
      <c r="E155" s="14"/>
      <c r="F155" s="14"/>
      <c r="G155" s="14">
        <f t="shared" si="2"/>
        <v>0</v>
      </c>
    </row>
    <row r="156" spans="2:7" x14ac:dyDescent="0.4">
      <c r="B156" s="12"/>
      <c r="C156" s="12"/>
      <c r="D156" s="13" t="s">
        <v>147</v>
      </c>
      <c r="E156" s="14"/>
      <c r="F156" s="14"/>
      <c r="G156" s="14">
        <f t="shared" si="2"/>
        <v>0</v>
      </c>
    </row>
    <row r="157" spans="2:7" x14ac:dyDescent="0.4">
      <c r="B157" s="12"/>
      <c r="C157" s="12"/>
      <c r="D157" s="13" t="s">
        <v>148</v>
      </c>
      <c r="E157" s="14"/>
      <c r="F157" s="14"/>
      <c r="G157" s="14">
        <f t="shared" si="2"/>
        <v>0</v>
      </c>
    </row>
    <row r="158" spans="2:7" x14ac:dyDescent="0.4">
      <c r="B158" s="12"/>
      <c r="C158" s="12"/>
      <c r="D158" s="13" t="s">
        <v>149</v>
      </c>
      <c r="E158" s="14">
        <f>+E159+E160+E161+E162</f>
        <v>1312384</v>
      </c>
      <c r="F158" s="14">
        <f>+F159+F160+F161+F162</f>
        <v>6142658</v>
      </c>
      <c r="G158" s="14">
        <f t="shared" si="2"/>
        <v>-4830274</v>
      </c>
    </row>
    <row r="159" spans="2:7" x14ac:dyDescent="0.4">
      <c r="B159" s="12"/>
      <c r="C159" s="12"/>
      <c r="D159" s="13" t="s">
        <v>150</v>
      </c>
      <c r="E159" s="14"/>
      <c r="F159" s="14"/>
      <c r="G159" s="14">
        <f t="shared" si="2"/>
        <v>0</v>
      </c>
    </row>
    <row r="160" spans="2:7" x14ac:dyDescent="0.4">
      <c r="B160" s="12"/>
      <c r="C160" s="12"/>
      <c r="D160" s="13" t="s">
        <v>151</v>
      </c>
      <c r="E160" s="14">
        <v>1166095</v>
      </c>
      <c r="F160" s="14">
        <v>879415</v>
      </c>
      <c r="G160" s="14">
        <f t="shared" si="2"/>
        <v>286680</v>
      </c>
    </row>
    <row r="161" spans="2:7" x14ac:dyDescent="0.4">
      <c r="B161" s="12"/>
      <c r="C161" s="12"/>
      <c r="D161" s="13" t="s">
        <v>152</v>
      </c>
      <c r="E161" s="14"/>
      <c r="F161" s="14"/>
      <c r="G161" s="14">
        <f t="shared" si="2"/>
        <v>0</v>
      </c>
    </row>
    <row r="162" spans="2:7" x14ac:dyDescent="0.4">
      <c r="B162" s="12"/>
      <c r="C162" s="12"/>
      <c r="D162" s="13" t="s">
        <v>153</v>
      </c>
      <c r="E162" s="14">
        <f>+E163</f>
        <v>146289</v>
      </c>
      <c r="F162" s="14">
        <f>+F163</f>
        <v>5263243</v>
      </c>
      <c r="G162" s="14">
        <f t="shared" si="2"/>
        <v>-5116954</v>
      </c>
    </row>
    <row r="163" spans="2:7" x14ac:dyDescent="0.4">
      <c r="B163" s="12"/>
      <c r="C163" s="12"/>
      <c r="D163" s="13" t="s">
        <v>154</v>
      </c>
      <c r="E163" s="14">
        <v>146289</v>
      </c>
      <c r="F163" s="14">
        <v>5263243</v>
      </c>
      <c r="G163" s="14">
        <f t="shared" si="2"/>
        <v>-5116954</v>
      </c>
    </row>
    <row r="164" spans="2:7" x14ac:dyDescent="0.4">
      <c r="B164" s="12"/>
      <c r="C164" s="15"/>
      <c r="D164" s="16" t="s">
        <v>155</v>
      </c>
      <c r="E164" s="17">
        <f>+E149+E150+E151+E152+E153+E154+E155+E156+E157+E158</f>
        <v>3611607</v>
      </c>
      <c r="F164" s="17">
        <f>+F149+F150+F151+F152+F153+F154+F155+F156+F157+F158</f>
        <v>7964889</v>
      </c>
      <c r="G164" s="17">
        <f t="shared" si="2"/>
        <v>-4353282</v>
      </c>
    </row>
    <row r="165" spans="2:7" x14ac:dyDescent="0.4">
      <c r="B165" s="12"/>
      <c r="C165" s="9" t="s">
        <v>61</v>
      </c>
      <c r="D165" s="13" t="s">
        <v>156</v>
      </c>
      <c r="E165" s="14">
        <v>5615869</v>
      </c>
      <c r="F165" s="14">
        <v>5985133</v>
      </c>
      <c r="G165" s="14">
        <f t="shared" si="2"/>
        <v>-369264</v>
      </c>
    </row>
    <row r="166" spans="2:7" x14ac:dyDescent="0.4">
      <c r="B166" s="12"/>
      <c r="C166" s="12"/>
      <c r="D166" s="13" t="s">
        <v>157</v>
      </c>
      <c r="E166" s="14"/>
      <c r="F166" s="14"/>
      <c r="G166" s="14">
        <f t="shared" si="2"/>
        <v>0</v>
      </c>
    </row>
    <row r="167" spans="2:7" x14ac:dyDescent="0.4">
      <c r="B167" s="12"/>
      <c r="C167" s="12"/>
      <c r="D167" s="13" t="s">
        <v>158</v>
      </c>
      <c r="E167" s="14"/>
      <c r="F167" s="14"/>
      <c r="G167" s="14">
        <f t="shared" si="2"/>
        <v>0</v>
      </c>
    </row>
    <row r="168" spans="2:7" x14ac:dyDescent="0.4">
      <c r="B168" s="12"/>
      <c r="C168" s="12"/>
      <c r="D168" s="13" t="s">
        <v>159</v>
      </c>
      <c r="E168" s="14"/>
      <c r="F168" s="14"/>
      <c r="G168" s="14">
        <f t="shared" si="2"/>
        <v>0</v>
      </c>
    </row>
    <row r="169" spans="2:7" x14ac:dyDescent="0.4">
      <c r="B169" s="12"/>
      <c r="C169" s="12"/>
      <c r="D169" s="13" t="s">
        <v>160</v>
      </c>
      <c r="E169" s="14"/>
      <c r="F169" s="14"/>
      <c r="G169" s="14">
        <f t="shared" si="2"/>
        <v>0</v>
      </c>
    </row>
    <row r="170" spans="2:7" x14ac:dyDescent="0.4">
      <c r="B170" s="12"/>
      <c r="C170" s="12"/>
      <c r="D170" s="13" t="s">
        <v>161</v>
      </c>
      <c r="E170" s="14"/>
      <c r="F170" s="14"/>
      <c r="G170" s="14">
        <f t="shared" si="2"/>
        <v>0</v>
      </c>
    </row>
    <row r="171" spans="2:7" x14ac:dyDescent="0.4">
      <c r="B171" s="12"/>
      <c r="C171" s="12"/>
      <c r="D171" s="13" t="s">
        <v>162</v>
      </c>
      <c r="E171" s="14"/>
      <c r="F171" s="14"/>
      <c r="G171" s="14">
        <f t="shared" si="2"/>
        <v>0</v>
      </c>
    </row>
    <row r="172" spans="2:7" x14ac:dyDescent="0.4">
      <c r="B172" s="12"/>
      <c r="C172" s="12"/>
      <c r="D172" s="13" t="s">
        <v>163</v>
      </c>
      <c r="E172" s="14"/>
      <c r="F172" s="14"/>
      <c r="G172" s="14">
        <f t="shared" si="2"/>
        <v>0</v>
      </c>
    </row>
    <row r="173" spans="2:7" x14ac:dyDescent="0.4">
      <c r="B173" s="12"/>
      <c r="C173" s="12"/>
      <c r="D173" s="13" t="s">
        <v>164</v>
      </c>
      <c r="E173" s="14">
        <f>+E174+E175+E176</f>
        <v>1680451</v>
      </c>
      <c r="F173" s="14">
        <f>+F174+F175+F176</f>
        <v>944142</v>
      </c>
      <c r="G173" s="14">
        <f t="shared" si="2"/>
        <v>736309</v>
      </c>
    </row>
    <row r="174" spans="2:7" x14ac:dyDescent="0.4">
      <c r="B174" s="12"/>
      <c r="C174" s="12"/>
      <c r="D174" s="13" t="s">
        <v>165</v>
      </c>
      <c r="E174" s="14">
        <v>1315637</v>
      </c>
      <c r="F174" s="14">
        <v>944142</v>
      </c>
      <c r="G174" s="14">
        <f t="shared" si="2"/>
        <v>371495</v>
      </c>
    </row>
    <row r="175" spans="2:7" x14ac:dyDescent="0.4">
      <c r="B175" s="12"/>
      <c r="C175" s="12"/>
      <c r="D175" s="13" t="s">
        <v>166</v>
      </c>
      <c r="E175" s="14"/>
      <c r="F175" s="14"/>
      <c r="G175" s="14">
        <f t="shared" si="2"/>
        <v>0</v>
      </c>
    </row>
    <row r="176" spans="2:7" x14ac:dyDescent="0.4">
      <c r="B176" s="12"/>
      <c r="C176" s="12"/>
      <c r="D176" s="13" t="s">
        <v>167</v>
      </c>
      <c r="E176" s="14">
        <f>+E177</f>
        <v>364814</v>
      </c>
      <c r="F176" s="14">
        <f>+F177</f>
        <v>0</v>
      </c>
      <c r="G176" s="14">
        <f t="shared" si="2"/>
        <v>364814</v>
      </c>
    </row>
    <row r="177" spans="2:7" x14ac:dyDescent="0.4">
      <c r="B177" s="12"/>
      <c r="C177" s="12"/>
      <c r="D177" s="13" t="s">
        <v>168</v>
      </c>
      <c r="E177" s="14">
        <v>364814</v>
      </c>
      <c r="F177" s="14"/>
      <c r="G177" s="14">
        <f t="shared" si="2"/>
        <v>364814</v>
      </c>
    </row>
    <row r="178" spans="2:7" x14ac:dyDescent="0.4">
      <c r="B178" s="12"/>
      <c r="C178" s="15"/>
      <c r="D178" s="16" t="s">
        <v>169</v>
      </c>
      <c r="E178" s="17">
        <f>+E165+E166+E167+E168+E169+E170+E171+E172+E173</f>
        <v>7296320</v>
      </c>
      <c r="F178" s="17">
        <f>+F165+F166+F167+F168+F169+F170+F171+F172+F173</f>
        <v>6929275</v>
      </c>
      <c r="G178" s="17">
        <f t="shared" si="2"/>
        <v>367045</v>
      </c>
    </row>
    <row r="179" spans="2:7" x14ac:dyDescent="0.4">
      <c r="B179" s="15"/>
      <c r="C179" s="18" t="s">
        <v>170</v>
      </c>
      <c r="D179" s="21"/>
      <c r="E179" s="22">
        <f xml:space="preserve"> +E164 - E178</f>
        <v>-3684713</v>
      </c>
      <c r="F179" s="22">
        <f xml:space="preserve"> +F164 - F178</f>
        <v>1035614</v>
      </c>
      <c r="G179" s="22">
        <f t="shared" si="2"/>
        <v>-4720327</v>
      </c>
    </row>
    <row r="180" spans="2:7" x14ac:dyDescent="0.4">
      <c r="B180" s="18" t="s">
        <v>171</v>
      </c>
      <c r="C180" s="23"/>
      <c r="D180" s="19"/>
      <c r="E180" s="20">
        <f xml:space="preserve"> +E148 +E179</f>
        <v>-29155975</v>
      </c>
      <c r="F180" s="20">
        <f xml:space="preserve"> +F148 +F179</f>
        <v>-17640211</v>
      </c>
      <c r="G180" s="20">
        <f t="shared" si="2"/>
        <v>-11515764</v>
      </c>
    </row>
    <row r="181" spans="2:7" x14ac:dyDescent="0.4">
      <c r="B181" s="9" t="s">
        <v>172</v>
      </c>
      <c r="C181" s="9" t="s">
        <v>9</v>
      </c>
      <c r="D181" s="13" t="s">
        <v>173</v>
      </c>
      <c r="E181" s="14">
        <f>+E182+E183</f>
        <v>0</v>
      </c>
      <c r="F181" s="14">
        <f>+F182+F183</f>
        <v>0</v>
      </c>
      <c r="G181" s="14">
        <f t="shared" si="2"/>
        <v>0</v>
      </c>
    </row>
    <row r="182" spans="2:7" x14ac:dyDescent="0.4">
      <c r="B182" s="12"/>
      <c r="C182" s="12"/>
      <c r="D182" s="13" t="s">
        <v>174</v>
      </c>
      <c r="E182" s="14"/>
      <c r="F182" s="14"/>
      <c r="G182" s="14">
        <f t="shared" si="2"/>
        <v>0</v>
      </c>
    </row>
    <row r="183" spans="2:7" x14ac:dyDescent="0.4">
      <c r="B183" s="12"/>
      <c r="C183" s="12"/>
      <c r="D183" s="13" t="s">
        <v>175</v>
      </c>
      <c r="E183" s="14"/>
      <c r="F183" s="14"/>
      <c r="G183" s="14">
        <f t="shared" si="2"/>
        <v>0</v>
      </c>
    </row>
    <row r="184" spans="2:7" x14ac:dyDescent="0.4">
      <c r="B184" s="12"/>
      <c r="C184" s="12"/>
      <c r="D184" s="13" t="s">
        <v>176</v>
      </c>
      <c r="E184" s="14">
        <f>+E185+E186</f>
        <v>0</v>
      </c>
      <c r="F184" s="14">
        <f>+F185+F186</f>
        <v>0</v>
      </c>
      <c r="G184" s="14">
        <f t="shared" si="2"/>
        <v>0</v>
      </c>
    </row>
    <row r="185" spans="2:7" x14ac:dyDescent="0.4">
      <c r="B185" s="12"/>
      <c r="C185" s="12"/>
      <c r="D185" s="13" t="s">
        <v>177</v>
      </c>
      <c r="E185" s="14"/>
      <c r="F185" s="14"/>
      <c r="G185" s="14">
        <f t="shared" si="2"/>
        <v>0</v>
      </c>
    </row>
    <row r="186" spans="2:7" x14ac:dyDescent="0.4">
      <c r="B186" s="12"/>
      <c r="C186" s="12"/>
      <c r="D186" s="13" t="s">
        <v>178</v>
      </c>
      <c r="E186" s="14"/>
      <c r="F186" s="14"/>
      <c r="G186" s="14">
        <f t="shared" si="2"/>
        <v>0</v>
      </c>
    </row>
    <row r="187" spans="2:7" x14ac:dyDescent="0.4">
      <c r="B187" s="12"/>
      <c r="C187" s="12"/>
      <c r="D187" s="13" t="s">
        <v>179</v>
      </c>
      <c r="E187" s="14"/>
      <c r="F187" s="14"/>
      <c r="G187" s="14">
        <f t="shared" si="2"/>
        <v>0</v>
      </c>
    </row>
    <row r="188" spans="2:7" x14ac:dyDescent="0.4">
      <c r="B188" s="12"/>
      <c r="C188" s="12"/>
      <c r="D188" s="13" t="s">
        <v>180</v>
      </c>
      <c r="E188" s="14">
        <f>+E189+E190</f>
        <v>0</v>
      </c>
      <c r="F188" s="14">
        <f>+F189+F190</f>
        <v>0</v>
      </c>
      <c r="G188" s="14">
        <f t="shared" si="2"/>
        <v>0</v>
      </c>
    </row>
    <row r="189" spans="2:7" x14ac:dyDescent="0.4">
      <c r="B189" s="12"/>
      <c r="C189" s="12"/>
      <c r="D189" s="13" t="s">
        <v>181</v>
      </c>
      <c r="E189" s="14"/>
      <c r="F189" s="14"/>
      <c r="G189" s="14">
        <f t="shared" si="2"/>
        <v>0</v>
      </c>
    </row>
    <row r="190" spans="2:7" x14ac:dyDescent="0.4">
      <c r="B190" s="12"/>
      <c r="C190" s="12"/>
      <c r="D190" s="13" t="s">
        <v>182</v>
      </c>
      <c r="E190" s="14"/>
      <c r="F190" s="14"/>
      <c r="G190" s="14">
        <f t="shared" si="2"/>
        <v>0</v>
      </c>
    </row>
    <row r="191" spans="2:7" x14ac:dyDescent="0.4">
      <c r="B191" s="12"/>
      <c r="C191" s="12"/>
      <c r="D191" s="13" t="s">
        <v>183</v>
      </c>
      <c r="E191" s="14">
        <f>+E192+E193+E194+E195</f>
        <v>0</v>
      </c>
      <c r="F191" s="14">
        <f>+F192+F193+F194+F195</f>
        <v>0</v>
      </c>
      <c r="G191" s="14">
        <f t="shared" si="2"/>
        <v>0</v>
      </c>
    </row>
    <row r="192" spans="2:7" x14ac:dyDescent="0.4">
      <c r="B192" s="12"/>
      <c r="C192" s="12"/>
      <c r="D192" s="13" t="s">
        <v>184</v>
      </c>
      <c r="E192" s="14"/>
      <c r="F192" s="14"/>
      <c r="G192" s="14">
        <f t="shared" si="2"/>
        <v>0</v>
      </c>
    </row>
    <row r="193" spans="2:7" x14ac:dyDescent="0.4">
      <c r="B193" s="12"/>
      <c r="C193" s="12"/>
      <c r="D193" s="13" t="s">
        <v>185</v>
      </c>
      <c r="E193" s="14"/>
      <c r="F193" s="14"/>
      <c r="G193" s="14">
        <f t="shared" si="2"/>
        <v>0</v>
      </c>
    </row>
    <row r="194" spans="2:7" x14ac:dyDescent="0.4">
      <c r="B194" s="12"/>
      <c r="C194" s="12"/>
      <c r="D194" s="13" t="s">
        <v>186</v>
      </c>
      <c r="E194" s="14"/>
      <c r="F194" s="14"/>
      <c r="G194" s="14">
        <f t="shared" si="2"/>
        <v>0</v>
      </c>
    </row>
    <row r="195" spans="2:7" x14ac:dyDescent="0.4">
      <c r="B195" s="12"/>
      <c r="C195" s="12"/>
      <c r="D195" s="13" t="s">
        <v>187</v>
      </c>
      <c r="E195" s="14"/>
      <c r="F195" s="14"/>
      <c r="G195" s="14">
        <f t="shared" si="2"/>
        <v>0</v>
      </c>
    </row>
    <row r="196" spans="2:7" x14ac:dyDescent="0.4">
      <c r="B196" s="12"/>
      <c r="C196" s="12"/>
      <c r="D196" s="13" t="s">
        <v>188</v>
      </c>
      <c r="E196" s="14"/>
      <c r="F196" s="14"/>
      <c r="G196" s="14">
        <f t="shared" si="2"/>
        <v>0</v>
      </c>
    </row>
    <row r="197" spans="2:7" x14ac:dyDescent="0.4">
      <c r="B197" s="12"/>
      <c r="C197" s="12"/>
      <c r="D197" s="13" t="s">
        <v>189</v>
      </c>
      <c r="E197" s="14">
        <v>47800000</v>
      </c>
      <c r="F197" s="14"/>
      <c r="G197" s="14">
        <f t="shared" si="2"/>
        <v>47800000</v>
      </c>
    </row>
    <row r="198" spans="2:7" x14ac:dyDescent="0.4">
      <c r="B198" s="12"/>
      <c r="C198" s="12"/>
      <c r="D198" s="13" t="s">
        <v>190</v>
      </c>
      <c r="E198" s="14"/>
      <c r="F198" s="14"/>
      <c r="G198" s="14">
        <f t="shared" si="2"/>
        <v>0</v>
      </c>
    </row>
    <row r="199" spans="2:7" x14ac:dyDescent="0.4">
      <c r="B199" s="12"/>
      <c r="C199" s="12"/>
      <c r="D199" s="13" t="s">
        <v>191</v>
      </c>
      <c r="E199" s="14">
        <f>+E200+E201+E202+E203</f>
        <v>0</v>
      </c>
      <c r="F199" s="14">
        <f>+F200+F201+F202+F203</f>
        <v>0</v>
      </c>
      <c r="G199" s="14">
        <f t="shared" ref="G199:G238" si="3">E199-F199</f>
        <v>0</v>
      </c>
    </row>
    <row r="200" spans="2:7" x14ac:dyDescent="0.4">
      <c r="B200" s="12"/>
      <c r="C200" s="12"/>
      <c r="D200" s="13" t="s">
        <v>192</v>
      </c>
      <c r="E200" s="14"/>
      <c r="F200" s="14"/>
      <c r="G200" s="14">
        <f t="shared" si="3"/>
        <v>0</v>
      </c>
    </row>
    <row r="201" spans="2:7" x14ac:dyDescent="0.4">
      <c r="B201" s="12"/>
      <c r="C201" s="12"/>
      <c r="D201" s="13" t="s">
        <v>193</v>
      </c>
      <c r="E201" s="14"/>
      <c r="F201" s="14"/>
      <c r="G201" s="14">
        <f t="shared" si="3"/>
        <v>0</v>
      </c>
    </row>
    <row r="202" spans="2:7" x14ac:dyDescent="0.4">
      <c r="B202" s="12"/>
      <c r="C202" s="12"/>
      <c r="D202" s="13" t="s">
        <v>194</v>
      </c>
      <c r="E202" s="14"/>
      <c r="F202" s="14"/>
      <c r="G202" s="14">
        <f t="shared" si="3"/>
        <v>0</v>
      </c>
    </row>
    <row r="203" spans="2:7" x14ac:dyDescent="0.4">
      <c r="B203" s="12"/>
      <c r="C203" s="12"/>
      <c r="D203" s="13" t="s">
        <v>195</v>
      </c>
      <c r="E203" s="14"/>
      <c r="F203" s="14"/>
      <c r="G203" s="14">
        <f t="shared" si="3"/>
        <v>0</v>
      </c>
    </row>
    <row r="204" spans="2:7" x14ac:dyDescent="0.4">
      <c r="B204" s="12"/>
      <c r="C204" s="15"/>
      <c r="D204" s="16" t="s">
        <v>196</v>
      </c>
      <c r="E204" s="17">
        <f>+E181+E184+E187+E188+E191+E196+E197+E198+E199</f>
        <v>47800000</v>
      </c>
      <c r="F204" s="17">
        <f>+F181+F184+F187+F188+F191+F196+F197+F198+F199</f>
        <v>0</v>
      </c>
      <c r="G204" s="17">
        <f t="shared" si="3"/>
        <v>47800000</v>
      </c>
    </row>
    <row r="205" spans="2:7" x14ac:dyDescent="0.4">
      <c r="B205" s="12"/>
      <c r="C205" s="9" t="s">
        <v>61</v>
      </c>
      <c r="D205" s="13" t="s">
        <v>197</v>
      </c>
      <c r="E205" s="14"/>
      <c r="F205" s="14"/>
      <c r="G205" s="14">
        <f t="shared" si="3"/>
        <v>0</v>
      </c>
    </row>
    <row r="206" spans="2:7" x14ac:dyDescent="0.4">
      <c r="B206" s="12"/>
      <c r="C206" s="12"/>
      <c r="D206" s="13" t="s">
        <v>198</v>
      </c>
      <c r="E206" s="14">
        <f>+E207+E208+E209+E210+E211+E212+E213+E214+E215</f>
        <v>0</v>
      </c>
      <c r="F206" s="14">
        <f>+F207+F208+F209+F210+F211+F212+F213+F214+F215</f>
        <v>0</v>
      </c>
      <c r="G206" s="14">
        <f t="shared" si="3"/>
        <v>0</v>
      </c>
    </row>
    <row r="207" spans="2:7" x14ac:dyDescent="0.4">
      <c r="B207" s="12"/>
      <c r="C207" s="12"/>
      <c r="D207" s="13" t="s">
        <v>199</v>
      </c>
      <c r="E207" s="14"/>
      <c r="F207" s="14"/>
      <c r="G207" s="14">
        <f t="shared" si="3"/>
        <v>0</v>
      </c>
    </row>
    <row r="208" spans="2:7" x14ac:dyDescent="0.4">
      <c r="B208" s="12"/>
      <c r="C208" s="12"/>
      <c r="D208" s="13" t="s">
        <v>200</v>
      </c>
      <c r="E208" s="14"/>
      <c r="F208" s="14"/>
      <c r="G208" s="14">
        <f t="shared" si="3"/>
        <v>0</v>
      </c>
    </row>
    <row r="209" spans="2:7" x14ac:dyDescent="0.4">
      <c r="B209" s="12"/>
      <c r="C209" s="12"/>
      <c r="D209" s="13" t="s">
        <v>201</v>
      </c>
      <c r="E209" s="14"/>
      <c r="F209" s="14"/>
      <c r="G209" s="14">
        <f t="shared" si="3"/>
        <v>0</v>
      </c>
    </row>
    <row r="210" spans="2:7" x14ac:dyDescent="0.4">
      <c r="B210" s="12"/>
      <c r="C210" s="12"/>
      <c r="D210" s="13" t="s">
        <v>202</v>
      </c>
      <c r="E210" s="14"/>
      <c r="F210" s="14"/>
      <c r="G210" s="14">
        <f t="shared" si="3"/>
        <v>0</v>
      </c>
    </row>
    <row r="211" spans="2:7" x14ac:dyDescent="0.4">
      <c r="B211" s="12"/>
      <c r="C211" s="12"/>
      <c r="D211" s="13" t="s">
        <v>203</v>
      </c>
      <c r="E211" s="14"/>
      <c r="F211" s="14"/>
      <c r="G211" s="14">
        <f t="shared" si="3"/>
        <v>0</v>
      </c>
    </row>
    <row r="212" spans="2:7" x14ac:dyDescent="0.4">
      <c r="B212" s="12"/>
      <c r="C212" s="12"/>
      <c r="D212" s="13" t="s">
        <v>204</v>
      </c>
      <c r="E212" s="14"/>
      <c r="F212" s="14"/>
      <c r="G212" s="14">
        <f t="shared" si="3"/>
        <v>0</v>
      </c>
    </row>
    <row r="213" spans="2:7" x14ac:dyDescent="0.4">
      <c r="B213" s="12"/>
      <c r="C213" s="12"/>
      <c r="D213" s="13" t="s">
        <v>205</v>
      </c>
      <c r="E213" s="14"/>
      <c r="F213" s="14"/>
      <c r="G213" s="14">
        <f t="shared" si="3"/>
        <v>0</v>
      </c>
    </row>
    <row r="214" spans="2:7" x14ac:dyDescent="0.4">
      <c r="B214" s="12"/>
      <c r="C214" s="12"/>
      <c r="D214" s="13" t="s">
        <v>206</v>
      </c>
      <c r="E214" s="14"/>
      <c r="F214" s="14"/>
      <c r="G214" s="14">
        <f t="shared" si="3"/>
        <v>0</v>
      </c>
    </row>
    <row r="215" spans="2:7" x14ac:dyDescent="0.4">
      <c r="B215" s="12"/>
      <c r="C215" s="12"/>
      <c r="D215" s="13" t="s">
        <v>207</v>
      </c>
      <c r="E215" s="14"/>
      <c r="F215" s="14"/>
      <c r="G215" s="14">
        <f t="shared" si="3"/>
        <v>0</v>
      </c>
    </row>
    <row r="216" spans="2:7" x14ac:dyDescent="0.4">
      <c r="B216" s="12"/>
      <c r="C216" s="12"/>
      <c r="D216" s="13" t="s">
        <v>208</v>
      </c>
      <c r="E216" s="14"/>
      <c r="F216" s="14"/>
      <c r="G216" s="14">
        <f t="shared" si="3"/>
        <v>0</v>
      </c>
    </row>
    <row r="217" spans="2:7" x14ac:dyDescent="0.4">
      <c r="B217" s="12"/>
      <c r="C217" s="12"/>
      <c r="D217" s="13" t="s">
        <v>209</v>
      </c>
      <c r="E217" s="14"/>
      <c r="F217" s="14"/>
      <c r="G217" s="14">
        <f t="shared" si="3"/>
        <v>0</v>
      </c>
    </row>
    <row r="218" spans="2:7" x14ac:dyDescent="0.4">
      <c r="B218" s="12"/>
      <c r="C218" s="12"/>
      <c r="D218" s="13" t="s">
        <v>210</v>
      </c>
      <c r="E218" s="14"/>
      <c r="F218" s="14"/>
      <c r="G218" s="14">
        <f t="shared" si="3"/>
        <v>0</v>
      </c>
    </row>
    <row r="219" spans="2:7" x14ac:dyDescent="0.4">
      <c r="B219" s="12"/>
      <c r="C219" s="12"/>
      <c r="D219" s="13" t="s">
        <v>211</v>
      </c>
      <c r="E219" s="14">
        <v>11793600</v>
      </c>
      <c r="F219" s="14"/>
      <c r="G219" s="14">
        <f t="shared" si="3"/>
        <v>11793600</v>
      </c>
    </row>
    <row r="220" spans="2:7" x14ac:dyDescent="0.4">
      <c r="B220" s="12"/>
      <c r="C220" s="12"/>
      <c r="D220" s="13" t="s">
        <v>212</v>
      </c>
      <c r="E220" s="14"/>
      <c r="F220" s="14"/>
      <c r="G220" s="14">
        <f t="shared" si="3"/>
        <v>0</v>
      </c>
    </row>
    <row r="221" spans="2:7" x14ac:dyDescent="0.4">
      <c r="B221" s="12"/>
      <c r="C221" s="12"/>
      <c r="D221" s="13" t="s">
        <v>213</v>
      </c>
      <c r="E221" s="14">
        <f>+E222</f>
        <v>0</v>
      </c>
      <c r="F221" s="14">
        <f>+F222</f>
        <v>0</v>
      </c>
      <c r="G221" s="14">
        <f t="shared" si="3"/>
        <v>0</v>
      </c>
    </row>
    <row r="222" spans="2:7" x14ac:dyDescent="0.4">
      <c r="B222" s="12"/>
      <c r="C222" s="12"/>
      <c r="D222" s="13" t="s">
        <v>194</v>
      </c>
      <c r="E222" s="14"/>
      <c r="F222" s="14"/>
      <c r="G222" s="14">
        <f t="shared" si="3"/>
        <v>0</v>
      </c>
    </row>
    <row r="223" spans="2:7" x14ac:dyDescent="0.4">
      <c r="B223" s="12"/>
      <c r="C223" s="15"/>
      <c r="D223" s="16" t="s">
        <v>214</v>
      </c>
      <c r="E223" s="17">
        <f>+E205+E206+E216+E217+E218+E219+E220+E221</f>
        <v>11793600</v>
      </c>
      <c r="F223" s="17">
        <f>+F205+F206+F216+F217+F218+F219+F220+F221</f>
        <v>0</v>
      </c>
      <c r="G223" s="17">
        <f t="shared" si="3"/>
        <v>11793600</v>
      </c>
    </row>
    <row r="224" spans="2:7" x14ac:dyDescent="0.4">
      <c r="B224" s="15"/>
      <c r="C224" s="24" t="s">
        <v>215</v>
      </c>
      <c r="D224" s="25"/>
      <c r="E224" s="26">
        <f xml:space="preserve"> +E204 - E223</f>
        <v>36006400</v>
      </c>
      <c r="F224" s="26">
        <f xml:space="preserve"> +F204 - F223</f>
        <v>0</v>
      </c>
      <c r="G224" s="26">
        <f t="shared" si="3"/>
        <v>36006400</v>
      </c>
    </row>
    <row r="225" spans="2:7" x14ac:dyDescent="0.4">
      <c r="B225" s="18" t="s">
        <v>216</v>
      </c>
      <c r="C225" s="27"/>
      <c r="D225" s="28"/>
      <c r="E225" s="29">
        <f xml:space="preserve"> +E180 +E224</f>
        <v>6850425</v>
      </c>
      <c r="F225" s="29">
        <f xml:space="preserve"> +F180 +F224</f>
        <v>-17640211</v>
      </c>
      <c r="G225" s="29">
        <f t="shared" si="3"/>
        <v>24490636</v>
      </c>
    </row>
    <row r="226" spans="2:7" x14ac:dyDescent="0.4">
      <c r="B226" s="30" t="s">
        <v>217</v>
      </c>
      <c r="C226" s="27" t="s">
        <v>218</v>
      </c>
      <c r="D226" s="28"/>
      <c r="E226" s="29">
        <v>5562235</v>
      </c>
      <c r="F226" s="29">
        <v>29320446</v>
      </c>
      <c r="G226" s="29">
        <f t="shared" si="3"/>
        <v>-23758211</v>
      </c>
    </row>
    <row r="227" spans="2:7" x14ac:dyDescent="0.4">
      <c r="B227" s="31"/>
      <c r="C227" s="27" t="s">
        <v>219</v>
      </c>
      <c r="D227" s="28"/>
      <c r="E227" s="29">
        <f xml:space="preserve"> +E225 +E226</f>
        <v>12412660</v>
      </c>
      <c r="F227" s="29">
        <f xml:space="preserve"> +F225 +F226</f>
        <v>11680235</v>
      </c>
      <c r="G227" s="29">
        <f t="shared" si="3"/>
        <v>732425</v>
      </c>
    </row>
    <row r="228" spans="2:7" x14ac:dyDescent="0.4">
      <c r="B228" s="31"/>
      <c r="C228" s="27" t="s">
        <v>220</v>
      </c>
      <c r="D228" s="28"/>
      <c r="E228" s="29"/>
      <c r="F228" s="29"/>
      <c r="G228" s="29">
        <f t="shared" si="3"/>
        <v>0</v>
      </c>
    </row>
    <row r="229" spans="2:7" x14ac:dyDescent="0.4">
      <c r="B229" s="31"/>
      <c r="C229" s="27" t="s">
        <v>221</v>
      </c>
      <c r="D229" s="28"/>
      <c r="E229" s="29">
        <f>+E230+E231+E232</f>
        <v>0</v>
      </c>
      <c r="F229" s="29">
        <f>+F230+F231+F232</f>
        <v>0</v>
      </c>
      <c r="G229" s="29">
        <f t="shared" si="3"/>
        <v>0</v>
      </c>
    </row>
    <row r="230" spans="2:7" x14ac:dyDescent="0.4">
      <c r="B230" s="31"/>
      <c r="C230" s="32" t="s">
        <v>222</v>
      </c>
      <c r="D230" s="25"/>
      <c r="E230" s="26"/>
      <c r="F230" s="26"/>
      <c r="G230" s="26">
        <f t="shared" si="3"/>
        <v>0</v>
      </c>
    </row>
    <row r="231" spans="2:7" x14ac:dyDescent="0.4">
      <c r="B231" s="31"/>
      <c r="C231" s="32" t="s">
        <v>223</v>
      </c>
      <c r="D231" s="25"/>
      <c r="E231" s="26"/>
      <c r="F231" s="26"/>
      <c r="G231" s="26">
        <f t="shared" si="3"/>
        <v>0</v>
      </c>
    </row>
    <row r="232" spans="2:7" x14ac:dyDescent="0.4">
      <c r="B232" s="31"/>
      <c r="C232" s="32" t="s">
        <v>224</v>
      </c>
      <c r="D232" s="25"/>
      <c r="E232" s="26"/>
      <c r="F232" s="26"/>
      <c r="G232" s="26">
        <f t="shared" si="3"/>
        <v>0</v>
      </c>
    </row>
    <row r="233" spans="2:7" x14ac:dyDescent="0.4">
      <c r="B233" s="31"/>
      <c r="C233" s="27" t="s">
        <v>225</v>
      </c>
      <c r="D233" s="28"/>
      <c r="E233" s="29">
        <f>+E234+E235+E236+E237</f>
        <v>0</v>
      </c>
      <c r="F233" s="29">
        <f>+F234+F235+F236+F237</f>
        <v>6118000</v>
      </c>
      <c r="G233" s="29">
        <f t="shared" si="3"/>
        <v>-6118000</v>
      </c>
    </row>
    <row r="234" spans="2:7" x14ac:dyDescent="0.4">
      <c r="B234" s="31"/>
      <c r="C234" s="32" t="s">
        <v>226</v>
      </c>
      <c r="D234" s="25"/>
      <c r="E234" s="26"/>
      <c r="F234" s="26">
        <v>6118000</v>
      </c>
      <c r="G234" s="26">
        <f t="shared" si="3"/>
        <v>-6118000</v>
      </c>
    </row>
    <row r="235" spans="2:7" x14ac:dyDescent="0.4">
      <c r="B235" s="31"/>
      <c r="C235" s="32" t="s">
        <v>227</v>
      </c>
      <c r="D235" s="25"/>
      <c r="E235" s="26"/>
      <c r="F235" s="26"/>
      <c r="G235" s="26">
        <f t="shared" si="3"/>
        <v>0</v>
      </c>
    </row>
    <row r="236" spans="2:7" x14ac:dyDescent="0.4">
      <c r="B236" s="31"/>
      <c r="C236" s="32" t="s">
        <v>228</v>
      </c>
      <c r="D236" s="25"/>
      <c r="E236" s="26"/>
      <c r="F236" s="26"/>
      <c r="G236" s="26">
        <f t="shared" si="3"/>
        <v>0</v>
      </c>
    </row>
    <row r="237" spans="2:7" x14ac:dyDescent="0.4">
      <c r="B237" s="31"/>
      <c r="C237" s="32" t="s">
        <v>229</v>
      </c>
      <c r="D237" s="25"/>
      <c r="E237" s="26"/>
      <c r="F237" s="26"/>
      <c r="G237" s="26">
        <f t="shared" si="3"/>
        <v>0</v>
      </c>
    </row>
    <row r="238" spans="2:7" x14ac:dyDescent="0.4">
      <c r="B238" s="33"/>
      <c r="C238" s="27" t="s">
        <v>230</v>
      </c>
      <c r="D238" s="28"/>
      <c r="E238" s="29">
        <f xml:space="preserve"> +E227 +E228 +E229 - E233</f>
        <v>12412660</v>
      </c>
      <c r="F238" s="29">
        <f xml:space="preserve"> +F227 +F228 +F229 - F233</f>
        <v>5562235</v>
      </c>
      <c r="G238" s="29">
        <f t="shared" si="3"/>
        <v>6850425</v>
      </c>
    </row>
  </sheetData>
  <mergeCells count="13">
    <mergeCell ref="B226:B238"/>
    <mergeCell ref="B149:B179"/>
    <mergeCell ref="C149:C164"/>
    <mergeCell ref="C165:C178"/>
    <mergeCell ref="B181:B224"/>
    <mergeCell ref="C181:C204"/>
    <mergeCell ref="C205:C223"/>
    <mergeCell ref="B2:G2"/>
    <mergeCell ref="B3:G3"/>
    <mergeCell ref="B5:D5"/>
    <mergeCell ref="B6:B148"/>
    <mergeCell ref="C6:C68"/>
    <mergeCell ref="C69:C147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12BFEB-F2A2-4088-9170-A22E6474210E}">
  <sheetPr>
    <pageSetUpPr fitToPage="1"/>
  </sheetPr>
  <dimension ref="B1:G238"/>
  <sheetViews>
    <sheetView showGridLines="0" workbookViewId="0"/>
  </sheetViews>
  <sheetFormatPr defaultRowHeight="18.75" x14ac:dyDescent="0.4"/>
  <cols>
    <col min="1" max="3" width="2.875" customWidth="1"/>
    <col min="4" max="4" width="59.75" customWidth="1"/>
    <col min="5" max="7" width="20.75" customWidth="1"/>
  </cols>
  <sheetData>
    <row r="1" spans="2:7" ht="21" x14ac:dyDescent="0.4">
      <c r="B1" s="1"/>
      <c r="C1" s="1"/>
      <c r="D1" s="1"/>
      <c r="E1" s="2"/>
      <c r="F1" s="2"/>
      <c r="G1" s="3" t="s">
        <v>0</v>
      </c>
    </row>
    <row r="2" spans="2:7" ht="21" x14ac:dyDescent="0.4">
      <c r="B2" s="4" t="s">
        <v>235</v>
      </c>
      <c r="C2" s="4"/>
      <c r="D2" s="4"/>
      <c r="E2" s="4"/>
      <c r="F2" s="4"/>
      <c r="G2" s="4"/>
    </row>
    <row r="3" spans="2:7" ht="21" x14ac:dyDescent="0.4">
      <c r="B3" s="5" t="s">
        <v>2</v>
      </c>
      <c r="C3" s="5"/>
      <c r="D3" s="5"/>
      <c r="E3" s="5"/>
      <c r="F3" s="5"/>
      <c r="G3" s="5"/>
    </row>
    <row r="4" spans="2:7" x14ac:dyDescent="0.4">
      <c r="B4" s="6"/>
      <c r="C4" s="6"/>
      <c r="D4" s="6"/>
      <c r="E4" s="6"/>
      <c r="F4" s="2"/>
      <c r="G4" s="6" t="s">
        <v>3</v>
      </c>
    </row>
    <row r="5" spans="2:7" x14ac:dyDescent="0.4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</row>
    <row r="6" spans="2:7" x14ac:dyDescent="0.4">
      <c r="B6" s="9" t="s">
        <v>8</v>
      </c>
      <c r="C6" s="9" t="s">
        <v>9</v>
      </c>
      <c r="D6" s="10" t="s">
        <v>10</v>
      </c>
      <c r="E6" s="11">
        <f>+E7+E11+E18+E25+E28+E32+E45</f>
        <v>154241684</v>
      </c>
      <c r="F6" s="11">
        <f>+F7+F11+F18+F25+F28+F32+F45</f>
        <v>150713606</v>
      </c>
      <c r="G6" s="11">
        <f>E6-F6</f>
        <v>3528078</v>
      </c>
    </row>
    <row r="7" spans="2:7" x14ac:dyDescent="0.4">
      <c r="B7" s="12"/>
      <c r="C7" s="12"/>
      <c r="D7" s="13" t="s">
        <v>11</v>
      </c>
      <c r="E7" s="14">
        <f>+E8+E9+E10</f>
        <v>121280846</v>
      </c>
      <c r="F7" s="14">
        <f>+F8+F9+F10</f>
        <v>127486002</v>
      </c>
      <c r="G7" s="14">
        <f t="shared" ref="G7:G70" si="0">E7-F7</f>
        <v>-6205156</v>
      </c>
    </row>
    <row r="8" spans="2:7" x14ac:dyDescent="0.4">
      <c r="B8" s="12"/>
      <c r="C8" s="12"/>
      <c r="D8" s="13" t="s">
        <v>12</v>
      </c>
      <c r="E8" s="14">
        <v>108296400</v>
      </c>
      <c r="F8" s="14">
        <v>114988381</v>
      </c>
      <c r="G8" s="14">
        <f t="shared" si="0"/>
        <v>-6691981</v>
      </c>
    </row>
    <row r="9" spans="2:7" x14ac:dyDescent="0.4">
      <c r="B9" s="12"/>
      <c r="C9" s="12"/>
      <c r="D9" s="13" t="s">
        <v>13</v>
      </c>
      <c r="E9" s="14"/>
      <c r="F9" s="14"/>
      <c r="G9" s="14">
        <f t="shared" si="0"/>
        <v>0</v>
      </c>
    </row>
    <row r="10" spans="2:7" x14ac:dyDescent="0.4">
      <c r="B10" s="12"/>
      <c r="C10" s="12"/>
      <c r="D10" s="13" t="s">
        <v>14</v>
      </c>
      <c r="E10" s="14">
        <v>12984446</v>
      </c>
      <c r="F10" s="14">
        <v>12497621</v>
      </c>
      <c r="G10" s="14">
        <f t="shared" si="0"/>
        <v>486825</v>
      </c>
    </row>
    <row r="11" spans="2:7" x14ac:dyDescent="0.4">
      <c r="B11" s="12"/>
      <c r="C11" s="12"/>
      <c r="D11" s="13" t="s">
        <v>15</v>
      </c>
      <c r="E11" s="14">
        <f>+E12+E13+E14+E15+E16+E17</f>
        <v>4087968</v>
      </c>
      <c r="F11" s="14">
        <f>+F12+F13+F14+F15+F16+F17</f>
        <v>3129964</v>
      </c>
      <c r="G11" s="14">
        <f t="shared" si="0"/>
        <v>958004</v>
      </c>
    </row>
    <row r="12" spans="2:7" x14ac:dyDescent="0.4">
      <c r="B12" s="12"/>
      <c r="C12" s="12"/>
      <c r="D12" s="13" t="s">
        <v>12</v>
      </c>
      <c r="E12" s="14">
        <v>3200336</v>
      </c>
      <c r="F12" s="14">
        <v>2739321</v>
      </c>
      <c r="G12" s="14">
        <f t="shared" si="0"/>
        <v>461015</v>
      </c>
    </row>
    <row r="13" spans="2:7" x14ac:dyDescent="0.4">
      <c r="B13" s="12"/>
      <c r="C13" s="12"/>
      <c r="D13" s="13" t="s">
        <v>16</v>
      </c>
      <c r="E13" s="14">
        <v>8479</v>
      </c>
      <c r="F13" s="14"/>
      <c r="G13" s="14">
        <f t="shared" si="0"/>
        <v>8479</v>
      </c>
    </row>
    <row r="14" spans="2:7" x14ac:dyDescent="0.4">
      <c r="B14" s="12"/>
      <c r="C14" s="12"/>
      <c r="D14" s="13" t="s">
        <v>17</v>
      </c>
      <c r="E14" s="14"/>
      <c r="F14" s="14"/>
      <c r="G14" s="14">
        <f t="shared" si="0"/>
        <v>0</v>
      </c>
    </row>
    <row r="15" spans="2:7" x14ac:dyDescent="0.4">
      <c r="B15" s="12"/>
      <c r="C15" s="12"/>
      <c r="D15" s="13" t="s">
        <v>18</v>
      </c>
      <c r="E15" s="14">
        <v>878210</v>
      </c>
      <c r="F15" s="14">
        <v>390643</v>
      </c>
      <c r="G15" s="14">
        <f t="shared" si="0"/>
        <v>487567</v>
      </c>
    </row>
    <row r="16" spans="2:7" x14ac:dyDescent="0.4">
      <c r="B16" s="12"/>
      <c r="C16" s="12"/>
      <c r="D16" s="13" t="s">
        <v>19</v>
      </c>
      <c r="E16" s="14"/>
      <c r="F16" s="14"/>
      <c r="G16" s="14">
        <f t="shared" si="0"/>
        <v>0</v>
      </c>
    </row>
    <row r="17" spans="2:7" x14ac:dyDescent="0.4">
      <c r="B17" s="12"/>
      <c r="C17" s="12"/>
      <c r="D17" s="13" t="s">
        <v>20</v>
      </c>
      <c r="E17" s="14">
        <v>943</v>
      </c>
      <c r="F17" s="14"/>
      <c r="G17" s="14">
        <f t="shared" si="0"/>
        <v>943</v>
      </c>
    </row>
    <row r="18" spans="2:7" x14ac:dyDescent="0.4">
      <c r="B18" s="12"/>
      <c r="C18" s="12"/>
      <c r="D18" s="13" t="s">
        <v>21</v>
      </c>
      <c r="E18" s="14">
        <f>+E19+E20+E21+E22+E23+E24</f>
        <v>0</v>
      </c>
      <c r="F18" s="14">
        <f>+F19+F20+F21+F22+F23+F24</f>
        <v>0</v>
      </c>
      <c r="G18" s="14">
        <f t="shared" si="0"/>
        <v>0</v>
      </c>
    </row>
    <row r="19" spans="2:7" x14ac:dyDescent="0.4">
      <c r="B19" s="12"/>
      <c r="C19" s="12"/>
      <c r="D19" s="13" t="s">
        <v>12</v>
      </c>
      <c r="E19" s="14"/>
      <c r="F19" s="14"/>
      <c r="G19" s="14">
        <f t="shared" si="0"/>
        <v>0</v>
      </c>
    </row>
    <row r="20" spans="2:7" x14ac:dyDescent="0.4">
      <c r="B20" s="12"/>
      <c r="C20" s="12"/>
      <c r="D20" s="13" t="s">
        <v>16</v>
      </c>
      <c r="E20" s="14"/>
      <c r="F20" s="14"/>
      <c r="G20" s="14">
        <f t="shared" si="0"/>
        <v>0</v>
      </c>
    </row>
    <row r="21" spans="2:7" x14ac:dyDescent="0.4">
      <c r="B21" s="12"/>
      <c r="C21" s="12"/>
      <c r="D21" s="13" t="s">
        <v>17</v>
      </c>
      <c r="E21" s="14"/>
      <c r="F21" s="14"/>
      <c r="G21" s="14">
        <f t="shared" si="0"/>
        <v>0</v>
      </c>
    </row>
    <row r="22" spans="2:7" x14ac:dyDescent="0.4">
      <c r="B22" s="12"/>
      <c r="C22" s="12"/>
      <c r="D22" s="13" t="s">
        <v>18</v>
      </c>
      <c r="E22" s="14"/>
      <c r="F22" s="14"/>
      <c r="G22" s="14">
        <f t="shared" si="0"/>
        <v>0</v>
      </c>
    </row>
    <row r="23" spans="2:7" x14ac:dyDescent="0.4">
      <c r="B23" s="12"/>
      <c r="C23" s="12"/>
      <c r="D23" s="13" t="s">
        <v>19</v>
      </c>
      <c r="E23" s="14"/>
      <c r="F23" s="14"/>
      <c r="G23" s="14">
        <f t="shared" si="0"/>
        <v>0</v>
      </c>
    </row>
    <row r="24" spans="2:7" x14ac:dyDescent="0.4">
      <c r="B24" s="12"/>
      <c r="C24" s="12"/>
      <c r="D24" s="13" t="s">
        <v>20</v>
      </c>
      <c r="E24" s="14"/>
      <c r="F24" s="14"/>
      <c r="G24" s="14">
        <f t="shared" si="0"/>
        <v>0</v>
      </c>
    </row>
    <row r="25" spans="2:7" x14ac:dyDescent="0.4">
      <c r="B25" s="12"/>
      <c r="C25" s="12"/>
      <c r="D25" s="13" t="s">
        <v>22</v>
      </c>
      <c r="E25" s="14">
        <f>+E26+E27</f>
        <v>0</v>
      </c>
      <c r="F25" s="14">
        <f>+F26+F27</f>
        <v>0</v>
      </c>
      <c r="G25" s="14">
        <f t="shared" si="0"/>
        <v>0</v>
      </c>
    </row>
    <row r="26" spans="2:7" x14ac:dyDescent="0.4">
      <c r="B26" s="12"/>
      <c r="C26" s="12"/>
      <c r="D26" s="13" t="s">
        <v>23</v>
      </c>
      <c r="E26" s="14"/>
      <c r="F26" s="14"/>
      <c r="G26" s="14">
        <f t="shared" si="0"/>
        <v>0</v>
      </c>
    </row>
    <row r="27" spans="2:7" x14ac:dyDescent="0.4">
      <c r="B27" s="12"/>
      <c r="C27" s="12"/>
      <c r="D27" s="13" t="s">
        <v>24</v>
      </c>
      <c r="E27" s="14"/>
      <c r="F27" s="14"/>
      <c r="G27" s="14">
        <f t="shared" si="0"/>
        <v>0</v>
      </c>
    </row>
    <row r="28" spans="2:7" x14ac:dyDescent="0.4">
      <c r="B28" s="12"/>
      <c r="C28" s="12"/>
      <c r="D28" s="13" t="s">
        <v>25</v>
      </c>
      <c r="E28" s="14">
        <f>+E29+E30+E31</f>
        <v>0</v>
      </c>
      <c r="F28" s="14">
        <f>+F29+F30+F31</f>
        <v>0</v>
      </c>
      <c r="G28" s="14">
        <f t="shared" si="0"/>
        <v>0</v>
      </c>
    </row>
    <row r="29" spans="2:7" x14ac:dyDescent="0.4">
      <c r="B29" s="12"/>
      <c r="C29" s="12"/>
      <c r="D29" s="13" t="s">
        <v>26</v>
      </c>
      <c r="E29" s="14"/>
      <c r="F29" s="14"/>
      <c r="G29" s="14">
        <f t="shared" si="0"/>
        <v>0</v>
      </c>
    </row>
    <row r="30" spans="2:7" x14ac:dyDescent="0.4">
      <c r="B30" s="12"/>
      <c r="C30" s="12"/>
      <c r="D30" s="13" t="s">
        <v>27</v>
      </c>
      <c r="E30" s="14"/>
      <c r="F30" s="14"/>
      <c r="G30" s="14">
        <f t="shared" si="0"/>
        <v>0</v>
      </c>
    </row>
    <row r="31" spans="2:7" x14ac:dyDescent="0.4">
      <c r="B31" s="12"/>
      <c r="C31" s="12"/>
      <c r="D31" s="13" t="s">
        <v>28</v>
      </c>
      <c r="E31" s="14"/>
      <c r="F31" s="14"/>
      <c r="G31" s="14">
        <f t="shared" si="0"/>
        <v>0</v>
      </c>
    </row>
    <row r="32" spans="2:7" x14ac:dyDescent="0.4">
      <c r="B32" s="12"/>
      <c r="C32" s="12"/>
      <c r="D32" s="13" t="s">
        <v>29</v>
      </c>
      <c r="E32" s="14">
        <f>+E33+E34+E35+E36+E37+E38+E39+E40+E41+E42+E43+E44</f>
        <v>26343864</v>
      </c>
      <c r="F32" s="14">
        <f>+F33+F34+F35+F36+F37+F38+F39+F40+F41+F42+F43+F44</f>
        <v>18949640</v>
      </c>
      <c r="G32" s="14">
        <f t="shared" si="0"/>
        <v>7394224</v>
      </c>
    </row>
    <row r="33" spans="2:7" x14ac:dyDescent="0.4">
      <c r="B33" s="12"/>
      <c r="C33" s="12"/>
      <c r="D33" s="13" t="s">
        <v>30</v>
      </c>
      <c r="E33" s="14"/>
      <c r="F33" s="14"/>
      <c r="G33" s="14">
        <f t="shared" si="0"/>
        <v>0</v>
      </c>
    </row>
    <row r="34" spans="2:7" x14ac:dyDescent="0.4">
      <c r="B34" s="12"/>
      <c r="C34" s="12"/>
      <c r="D34" s="13" t="s">
        <v>31</v>
      </c>
      <c r="E34" s="14"/>
      <c r="F34" s="14"/>
      <c r="G34" s="14">
        <f t="shared" si="0"/>
        <v>0</v>
      </c>
    </row>
    <row r="35" spans="2:7" x14ac:dyDescent="0.4">
      <c r="B35" s="12"/>
      <c r="C35" s="12"/>
      <c r="D35" s="13" t="s">
        <v>32</v>
      </c>
      <c r="E35" s="14"/>
      <c r="F35" s="14"/>
      <c r="G35" s="14">
        <f t="shared" si="0"/>
        <v>0</v>
      </c>
    </row>
    <row r="36" spans="2:7" x14ac:dyDescent="0.4">
      <c r="B36" s="12"/>
      <c r="C36" s="12"/>
      <c r="D36" s="13" t="s">
        <v>33</v>
      </c>
      <c r="E36" s="14">
        <v>247826</v>
      </c>
      <c r="F36" s="14"/>
      <c r="G36" s="14">
        <f t="shared" si="0"/>
        <v>247826</v>
      </c>
    </row>
    <row r="37" spans="2:7" x14ac:dyDescent="0.4">
      <c r="B37" s="12"/>
      <c r="C37" s="12"/>
      <c r="D37" s="13" t="s">
        <v>34</v>
      </c>
      <c r="E37" s="14">
        <v>12371430</v>
      </c>
      <c r="F37" s="14">
        <v>11731690</v>
      </c>
      <c r="G37" s="14">
        <f t="shared" si="0"/>
        <v>639740</v>
      </c>
    </row>
    <row r="38" spans="2:7" x14ac:dyDescent="0.4">
      <c r="B38" s="12"/>
      <c r="C38" s="12"/>
      <c r="D38" s="13" t="s">
        <v>35</v>
      </c>
      <c r="E38" s="14">
        <v>3199731</v>
      </c>
      <c r="F38" s="14"/>
      <c r="G38" s="14">
        <f t="shared" si="0"/>
        <v>3199731</v>
      </c>
    </row>
    <row r="39" spans="2:7" x14ac:dyDescent="0.4">
      <c r="B39" s="12"/>
      <c r="C39" s="12"/>
      <c r="D39" s="13" t="s">
        <v>36</v>
      </c>
      <c r="E39" s="14"/>
      <c r="F39" s="14">
        <v>7217950</v>
      </c>
      <c r="G39" s="14">
        <f t="shared" si="0"/>
        <v>-7217950</v>
      </c>
    </row>
    <row r="40" spans="2:7" x14ac:dyDescent="0.4">
      <c r="B40" s="12"/>
      <c r="C40" s="12"/>
      <c r="D40" s="13" t="s">
        <v>37</v>
      </c>
      <c r="E40" s="14">
        <v>6488458</v>
      </c>
      <c r="F40" s="14"/>
      <c r="G40" s="14">
        <f t="shared" si="0"/>
        <v>6488458</v>
      </c>
    </row>
    <row r="41" spans="2:7" x14ac:dyDescent="0.4">
      <c r="B41" s="12"/>
      <c r="C41" s="12"/>
      <c r="D41" s="13" t="s">
        <v>38</v>
      </c>
      <c r="E41" s="14">
        <v>4036419</v>
      </c>
      <c r="F41" s="14"/>
      <c r="G41" s="14">
        <f t="shared" si="0"/>
        <v>4036419</v>
      </c>
    </row>
    <row r="42" spans="2:7" x14ac:dyDescent="0.4">
      <c r="B42" s="12"/>
      <c r="C42" s="12"/>
      <c r="D42" s="13" t="s">
        <v>39</v>
      </c>
      <c r="E42" s="14"/>
      <c r="F42" s="14"/>
      <c r="G42" s="14">
        <f t="shared" si="0"/>
        <v>0</v>
      </c>
    </row>
    <row r="43" spans="2:7" x14ac:dyDescent="0.4">
      <c r="B43" s="12"/>
      <c r="C43" s="12"/>
      <c r="D43" s="13" t="s">
        <v>40</v>
      </c>
      <c r="E43" s="14"/>
      <c r="F43" s="14"/>
      <c r="G43" s="14">
        <f t="shared" si="0"/>
        <v>0</v>
      </c>
    </row>
    <row r="44" spans="2:7" x14ac:dyDescent="0.4">
      <c r="B44" s="12"/>
      <c r="C44" s="12"/>
      <c r="D44" s="13" t="s">
        <v>41</v>
      </c>
      <c r="E44" s="14"/>
      <c r="F44" s="14"/>
      <c r="G44" s="14">
        <f t="shared" si="0"/>
        <v>0</v>
      </c>
    </row>
    <row r="45" spans="2:7" x14ac:dyDescent="0.4">
      <c r="B45" s="12"/>
      <c r="C45" s="12"/>
      <c r="D45" s="13" t="s">
        <v>42</v>
      </c>
      <c r="E45" s="14">
        <f>+E46+E47+E48+E49+E50+E51+E52+E53+E54</f>
        <v>2529006</v>
      </c>
      <c r="F45" s="14">
        <f>+F46+F47+F48+F49+F50+F51+F52+F53+F54</f>
        <v>1148000</v>
      </c>
      <c r="G45" s="14">
        <f t="shared" si="0"/>
        <v>1381006</v>
      </c>
    </row>
    <row r="46" spans="2:7" x14ac:dyDescent="0.4">
      <c r="B46" s="12"/>
      <c r="C46" s="12"/>
      <c r="D46" s="13" t="s">
        <v>43</v>
      </c>
      <c r="E46" s="14"/>
      <c r="F46" s="14"/>
      <c r="G46" s="14">
        <f t="shared" si="0"/>
        <v>0</v>
      </c>
    </row>
    <row r="47" spans="2:7" x14ac:dyDescent="0.4">
      <c r="B47" s="12"/>
      <c r="C47" s="12"/>
      <c r="D47" s="13" t="s">
        <v>44</v>
      </c>
      <c r="E47" s="14">
        <v>2529006</v>
      </c>
      <c r="F47" s="14">
        <v>1148000</v>
      </c>
      <c r="G47" s="14">
        <f t="shared" si="0"/>
        <v>1381006</v>
      </c>
    </row>
    <row r="48" spans="2:7" x14ac:dyDescent="0.4">
      <c r="B48" s="12"/>
      <c r="C48" s="12"/>
      <c r="D48" s="13" t="s">
        <v>45</v>
      </c>
      <c r="E48" s="14"/>
      <c r="F48" s="14"/>
      <c r="G48" s="14">
        <f t="shared" si="0"/>
        <v>0</v>
      </c>
    </row>
    <row r="49" spans="2:7" x14ac:dyDescent="0.4">
      <c r="B49" s="12"/>
      <c r="C49" s="12"/>
      <c r="D49" s="13" t="s">
        <v>46</v>
      </c>
      <c r="E49" s="14"/>
      <c r="F49" s="14"/>
      <c r="G49" s="14">
        <f t="shared" si="0"/>
        <v>0</v>
      </c>
    </row>
    <row r="50" spans="2:7" x14ac:dyDescent="0.4">
      <c r="B50" s="12"/>
      <c r="C50" s="12"/>
      <c r="D50" s="13" t="s">
        <v>47</v>
      </c>
      <c r="E50" s="14"/>
      <c r="F50" s="14"/>
      <c r="G50" s="14">
        <f t="shared" si="0"/>
        <v>0</v>
      </c>
    </row>
    <row r="51" spans="2:7" x14ac:dyDescent="0.4">
      <c r="B51" s="12"/>
      <c r="C51" s="12"/>
      <c r="D51" s="13" t="s">
        <v>48</v>
      </c>
      <c r="E51" s="14"/>
      <c r="F51" s="14"/>
      <c r="G51" s="14">
        <f t="shared" si="0"/>
        <v>0</v>
      </c>
    </row>
    <row r="52" spans="2:7" x14ac:dyDescent="0.4">
      <c r="B52" s="12"/>
      <c r="C52" s="12"/>
      <c r="D52" s="13" t="s">
        <v>49</v>
      </c>
      <c r="E52" s="14"/>
      <c r="F52" s="14"/>
      <c r="G52" s="14">
        <f t="shared" si="0"/>
        <v>0</v>
      </c>
    </row>
    <row r="53" spans="2:7" x14ac:dyDescent="0.4">
      <c r="B53" s="12"/>
      <c r="C53" s="12"/>
      <c r="D53" s="13" t="s">
        <v>50</v>
      </c>
      <c r="E53" s="14"/>
      <c r="F53" s="14"/>
      <c r="G53" s="14">
        <f t="shared" si="0"/>
        <v>0</v>
      </c>
    </row>
    <row r="54" spans="2:7" x14ac:dyDescent="0.4">
      <c r="B54" s="12"/>
      <c r="C54" s="12"/>
      <c r="D54" s="13" t="s">
        <v>51</v>
      </c>
      <c r="E54" s="14"/>
      <c r="F54" s="14"/>
      <c r="G54" s="14">
        <f t="shared" si="0"/>
        <v>0</v>
      </c>
    </row>
    <row r="55" spans="2:7" x14ac:dyDescent="0.4">
      <c r="B55" s="12"/>
      <c r="C55" s="12"/>
      <c r="D55" s="13" t="s">
        <v>52</v>
      </c>
      <c r="E55" s="14">
        <f>+E56</f>
        <v>0</v>
      </c>
      <c r="F55" s="14">
        <f>+F56</f>
        <v>0</v>
      </c>
      <c r="G55" s="14">
        <f t="shared" si="0"/>
        <v>0</v>
      </c>
    </row>
    <row r="56" spans="2:7" x14ac:dyDescent="0.4">
      <c r="B56" s="12"/>
      <c r="C56" s="12"/>
      <c r="D56" s="13" t="s">
        <v>53</v>
      </c>
      <c r="E56" s="14">
        <f>+E57+E58+E59+E60+E61+E62</f>
        <v>0</v>
      </c>
      <c r="F56" s="14">
        <f>+F57+F58+F59+F60+F61+F62</f>
        <v>0</v>
      </c>
      <c r="G56" s="14">
        <f t="shared" si="0"/>
        <v>0</v>
      </c>
    </row>
    <row r="57" spans="2:7" x14ac:dyDescent="0.4">
      <c r="B57" s="12"/>
      <c r="C57" s="12"/>
      <c r="D57" s="13" t="s">
        <v>54</v>
      </c>
      <c r="E57" s="14"/>
      <c r="F57" s="14"/>
      <c r="G57" s="14">
        <f t="shared" si="0"/>
        <v>0</v>
      </c>
    </row>
    <row r="58" spans="2:7" x14ac:dyDescent="0.4">
      <c r="B58" s="12"/>
      <c r="C58" s="12"/>
      <c r="D58" s="13" t="s">
        <v>41</v>
      </c>
      <c r="E58" s="14"/>
      <c r="F58" s="14"/>
      <c r="G58" s="14">
        <f t="shared" si="0"/>
        <v>0</v>
      </c>
    </row>
    <row r="59" spans="2:7" x14ac:dyDescent="0.4">
      <c r="B59" s="12"/>
      <c r="C59" s="12"/>
      <c r="D59" s="13" t="s">
        <v>43</v>
      </c>
      <c r="E59" s="14"/>
      <c r="F59" s="14"/>
      <c r="G59" s="14">
        <f t="shared" si="0"/>
        <v>0</v>
      </c>
    </row>
    <row r="60" spans="2:7" x14ac:dyDescent="0.4">
      <c r="B60" s="12"/>
      <c r="C60" s="12"/>
      <c r="D60" s="13" t="s">
        <v>44</v>
      </c>
      <c r="E60" s="14"/>
      <c r="F60" s="14"/>
      <c r="G60" s="14">
        <f t="shared" si="0"/>
        <v>0</v>
      </c>
    </row>
    <row r="61" spans="2:7" x14ac:dyDescent="0.4">
      <c r="B61" s="12"/>
      <c r="C61" s="12"/>
      <c r="D61" s="13" t="s">
        <v>45</v>
      </c>
      <c r="E61" s="14"/>
      <c r="F61" s="14"/>
      <c r="G61" s="14">
        <f t="shared" si="0"/>
        <v>0</v>
      </c>
    </row>
    <row r="62" spans="2:7" x14ac:dyDescent="0.4">
      <c r="B62" s="12"/>
      <c r="C62" s="12"/>
      <c r="D62" s="13" t="s">
        <v>51</v>
      </c>
      <c r="E62" s="14"/>
      <c r="F62" s="14"/>
      <c r="G62" s="14">
        <f t="shared" si="0"/>
        <v>0</v>
      </c>
    </row>
    <row r="63" spans="2:7" x14ac:dyDescent="0.4">
      <c r="B63" s="12"/>
      <c r="C63" s="12"/>
      <c r="D63" s="13" t="s">
        <v>55</v>
      </c>
      <c r="E63" s="14">
        <f>+E64+E65</f>
        <v>0</v>
      </c>
      <c r="F63" s="14">
        <f>+F64+F65</f>
        <v>0</v>
      </c>
      <c r="G63" s="14">
        <f t="shared" si="0"/>
        <v>0</v>
      </c>
    </row>
    <row r="64" spans="2:7" x14ac:dyDescent="0.4">
      <c r="B64" s="12"/>
      <c r="C64" s="12"/>
      <c r="D64" s="13" t="s">
        <v>56</v>
      </c>
      <c r="E64" s="14"/>
      <c r="F64" s="14"/>
      <c r="G64" s="14">
        <f t="shared" si="0"/>
        <v>0</v>
      </c>
    </row>
    <row r="65" spans="2:7" x14ac:dyDescent="0.4">
      <c r="B65" s="12"/>
      <c r="C65" s="12"/>
      <c r="D65" s="13" t="s">
        <v>57</v>
      </c>
      <c r="E65" s="14"/>
      <c r="F65" s="14"/>
      <c r="G65" s="14">
        <f t="shared" si="0"/>
        <v>0</v>
      </c>
    </row>
    <row r="66" spans="2:7" x14ac:dyDescent="0.4">
      <c r="B66" s="12"/>
      <c r="C66" s="12"/>
      <c r="D66" s="13" t="s">
        <v>58</v>
      </c>
      <c r="E66" s="14"/>
      <c r="F66" s="14"/>
      <c r="G66" s="14">
        <f t="shared" si="0"/>
        <v>0</v>
      </c>
    </row>
    <row r="67" spans="2:7" x14ac:dyDescent="0.4">
      <c r="B67" s="12"/>
      <c r="C67" s="12"/>
      <c r="D67" s="13" t="s">
        <v>59</v>
      </c>
      <c r="E67" s="14"/>
      <c r="F67" s="14"/>
      <c r="G67" s="14">
        <f t="shared" si="0"/>
        <v>0</v>
      </c>
    </row>
    <row r="68" spans="2:7" x14ac:dyDescent="0.4">
      <c r="B68" s="12"/>
      <c r="C68" s="15"/>
      <c r="D68" s="16" t="s">
        <v>60</v>
      </c>
      <c r="E68" s="17">
        <f>+E6+E55+E63+E66+E67</f>
        <v>154241684</v>
      </c>
      <c r="F68" s="17">
        <f>+F6+F55+F63+F66+F67</f>
        <v>150713606</v>
      </c>
      <c r="G68" s="17">
        <f t="shared" si="0"/>
        <v>3528078</v>
      </c>
    </row>
    <row r="69" spans="2:7" x14ac:dyDescent="0.4">
      <c r="B69" s="12"/>
      <c r="C69" s="9" t="s">
        <v>61</v>
      </c>
      <c r="D69" s="13" t="s">
        <v>62</v>
      </c>
      <c r="E69" s="14">
        <f>+E70+E71+E89+E90+E91+E92+E93+E94+E95+E96+E97</f>
        <v>71816207</v>
      </c>
      <c r="F69" s="14">
        <f>+F70+F71+F89+F90+F91+F92+F93+F94+F95+F96+F97</f>
        <v>75154999</v>
      </c>
      <c r="G69" s="14">
        <f t="shared" si="0"/>
        <v>-3338792</v>
      </c>
    </row>
    <row r="70" spans="2:7" x14ac:dyDescent="0.4">
      <c r="B70" s="12"/>
      <c r="C70" s="12"/>
      <c r="D70" s="13" t="s">
        <v>63</v>
      </c>
      <c r="E70" s="14"/>
      <c r="F70" s="14"/>
      <c r="G70" s="14">
        <f t="shared" si="0"/>
        <v>0</v>
      </c>
    </row>
    <row r="71" spans="2:7" x14ac:dyDescent="0.4">
      <c r="B71" s="12"/>
      <c r="C71" s="12"/>
      <c r="D71" s="13" t="s">
        <v>64</v>
      </c>
      <c r="E71" s="14">
        <f>+E72+E73+E74+E75+E76+E77+E78+E79+E80+E81+E82+E83+E84+E85+E86+E87+E88</f>
        <v>39867622</v>
      </c>
      <c r="F71" s="14">
        <f>+F72+F73+F74+F75+F76+F77+F78+F79+F80+F81+F82+F83+F84+F85+F86+F87+F88</f>
        <v>43705354</v>
      </c>
      <c r="G71" s="14">
        <f t="shared" ref="G71:G134" si="1">E71-F71</f>
        <v>-3837732</v>
      </c>
    </row>
    <row r="72" spans="2:7" x14ac:dyDescent="0.4">
      <c r="B72" s="12"/>
      <c r="C72" s="12"/>
      <c r="D72" s="13" t="s">
        <v>65</v>
      </c>
      <c r="E72" s="14">
        <v>25651737</v>
      </c>
      <c r="F72" s="14">
        <v>26997391</v>
      </c>
      <c r="G72" s="14">
        <f t="shared" si="1"/>
        <v>-1345654</v>
      </c>
    </row>
    <row r="73" spans="2:7" x14ac:dyDescent="0.4">
      <c r="B73" s="12"/>
      <c r="C73" s="12"/>
      <c r="D73" s="13" t="s">
        <v>66</v>
      </c>
      <c r="E73" s="14">
        <v>691500</v>
      </c>
      <c r="F73" s="14">
        <v>447000</v>
      </c>
      <c r="G73" s="14">
        <f t="shared" si="1"/>
        <v>244500</v>
      </c>
    </row>
    <row r="74" spans="2:7" x14ac:dyDescent="0.4">
      <c r="B74" s="12"/>
      <c r="C74" s="12"/>
      <c r="D74" s="13" t="s">
        <v>67</v>
      </c>
      <c r="E74" s="14">
        <v>1017000</v>
      </c>
      <c r="F74" s="14">
        <v>944000</v>
      </c>
      <c r="G74" s="14">
        <f t="shared" si="1"/>
        <v>73000</v>
      </c>
    </row>
    <row r="75" spans="2:7" x14ac:dyDescent="0.4">
      <c r="B75" s="12"/>
      <c r="C75" s="12"/>
      <c r="D75" s="13" t="s">
        <v>68</v>
      </c>
      <c r="E75" s="14">
        <v>223400</v>
      </c>
      <c r="F75" s="14">
        <v>439000</v>
      </c>
      <c r="G75" s="14">
        <f t="shared" si="1"/>
        <v>-215600</v>
      </c>
    </row>
    <row r="76" spans="2:7" x14ac:dyDescent="0.4">
      <c r="B76" s="12"/>
      <c r="C76" s="12"/>
      <c r="D76" s="13" t="s">
        <v>69</v>
      </c>
      <c r="E76" s="14">
        <v>516000</v>
      </c>
      <c r="F76" s="14">
        <v>788425</v>
      </c>
      <c r="G76" s="14">
        <f t="shared" si="1"/>
        <v>-272425</v>
      </c>
    </row>
    <row r="77" spans="2:7" x14ac:dyDescent="0.4">
      <c r="B77" s="12"/>
      <c r="C77" s="12"/>
      <c r="D77" s="13" t="s">
        <v>70</v>
      </c>
      <c r="E77" s="14">
        <v>436800</v>
      </c>
      <c r="F77" s="14">
        <v>1079600</v>
      </c>
      <c r="G77" s="14">
        <f t="shared" si="1"/>
        <v>-642800</v>
      </c>
    </row>
    <row r="78" spans="2:7" x14ac:dyDescent="0.4">
      <c r="B78" s="12"/>
      <c r="C78" s="12"/>
      <c r="D78" s="13" t="s">
        <v>71</v>
      </c>
      <c r="E78" s="14">
        <v>50000</v>
      </c>
      <c r="F78" s="14">
        <v>70600</v>
      </c>
      <c r="G78" s="14">
        <f t="shared" si="1"/>
        <v>-20600</v>
      </c>
    </row>
    <row r="79" spans="2:7" x14ac:dyDescent="0.4">
      <c r="B79" s="12"/>
      <c r="C79" s="12"/>
      <c r="D79" s="13" t="s">
        <v>72</v>
      </c>
      <c r="E79" s="14">
        <v>2388000</v>
      </c>
      <c r="F79" s="14">
        <v>3402000</v>
      </c>
      <c r="G79" s="14">
        <f t="shared" si="1"/>
        <v>-1014000</v>
      </c>
    </row>
    <row r="80" spans="2:7" x14ac:dyDescent="0.4">
      <c r="B80" s="12"/>
      <c r="C80" s="12"/>
      <c r="D80" s="13" t="s">
        <v>73</v>
      </c>
      <c r="E80" s="14">
        <v>1136609</v>
      </c>
      <c r="F80" s="14">
        <v>875804</v>
      </c>
      <c r="G80" s="14">
        <f t="shared" si="1"/>
        <v>260805</v>
      </c>
    </row>
    <row r="81" spans="2:7" x14ac:dyDescent="0.4">
      <c r="B81" s="12"/>
      <c r="C81" s="12"/>
      <c r="D81" s="13" t="s">
        <v>74</v>
      </c>
      <c r="E81" s="14">
        <v>122000</v>
      </c>
      <c r="F81" s="14">
        <v>93500</v>
      </c>
      <c r="G81" s="14">
        <f t="shared" si="1"/>
        <v>28500</v>
      </c>
    </row>
    <row r="82" spans="2:7" x14ac:dyDescent="0.4">
      <c r="B82" s="12"/>
      <c r="C82" s="12"/>
      <c r="D82" s="13" t="s">
        <v>75</v>
      </c>
      <c r="E82" s="14"/>
      <c r="F82" s="14"/>
      <c r="G82" s="14">
        <f t="shared" si="1"/>
        <v>0</v>
      </c>
    </row>
    <row r="83" spans="2:7" x14ac:dyDescent="0.4">
      <c r="B83" s="12"/>
      <c r="C83" s="12"/>
      <c r="D83" s="13" t="s">
        <v>76</v>
      </c>
      <c r="E83" s="14">
        <v>4103600</v>
      </c>
      <c r="F83" s="14">
        <v>4262000</v>
      </c>
      <c r="G83" s="14">
        <f t="shared" si="1"/>
        <v>-158400</v>
      </c>
    </row>
    <row r="84" spans="2:7" x14ac:dyDescent="0.4">
      <c r="B84" s="12"/>
      <c r="C84" s="12"/>
      <c r="D84" s="13" t="s">
        <v>77</v>
      </c>
      <c r="E84" s="14">
        <v>1702720</v>
      </c>
      <c r="F84" s="14">
        <v>2422085</v>
      </c>
      <c r="G84" s="14">
        <f t="shared" si="1"/>
        <v>-719365</v>
      </c>
    </row>
    <row r="85" spans="2:7" x14ac:dyDescent="0.4">
      <c r="B85" s="12"/>
      <c r="C85" s="12"/>
      <c r="D85" s="13" t="s">
        <v>78</v>
      </c>
      <c r="E85" s="14">
        <v>79140</v>
      </c>
      <c r="F85" s="14">
        <v>82386</v>
      </c>
      <c r="G85" s="14">
        <f t="shared" si="1"/>
        <v>-3246</v>
      </c>
    </row>
    <row r="86" spans="2:7" x14ac:dyDescent="0.4">
      <c r="B86" s="12"/>
      <c r="C86" s="12"/>
      <c r="D86" s="13" t="s">
        <v>79</v>
      </c>
      <c r="E86" s="14">
        <v>666916</v>
      </c>
      <c r="F86" s="14">
        <v>762363</v>
      </c>
      <c r="G86" s="14">
        <f t="shared" si="1"/>
        <v>-95447</v>
      </c>
    </row>
    <row r="87" spans="2:7" x14ac:dyDescent="0.4">
      <c r="B87" s="12"/>
      <c r="C87" s="12"/>
      <c r="D87" s="13" t="s">
        <v>80</v>
      </c>
      <c r="E87" s="14"/>
      <c r="F87" s="14">
        <v>476000</v>
      </c>
      <c r="G87" s="14">
        <f t="shared" si="1"/>
        <v>-476000</v>
      </c>
    </row>
    <row r="88" spans="2:7" x14ac:dyDescent="0.4">
      <c r="B88" s="12"/>
      <c r="C88" s="12"/>
      <c r="D88" s="13" t="s">
        <v>81</v>
      </c>
      <c r="E88" s="14">
        <v>1082200</v>
      </c>
      <c r="F88" s="14">
        <v>563200</v>
      </c>
      <c r="G88" s="14">
        <f t="shared" si="1"/>
        <v>519000</v>
      </c>
    </row>
    <row r="89" spans="2:7" x14ac:dyDescent="0.4">
      <c r="B89" s="12"/>
      <c r="C89" s="12"/>
      <c r="D89" s="13" t="s">
        <v>82</v>
      </c>
      <c r="E89" s="14">
        <v>4736869</v>
      </c>
      <c r="F89" s="14">
        <v>3035577</v>
      </c>
      <c r="G89" s="14">
        <f t="shared" si="1"/>
        <v>1701292</v>
      </c>
    </row>
    <row r="90" spans="2:7" x14ac:dyDescent="0.4">
      <c r="B90" s="12"/>
      <c r="C90" s="12"/>
      <c r="D90" s="13" t="s">
        <v>83</v>
      </c>
      <c r="E90" s="14">
        <v>2476127</v>
      </c>
      <c r="F90" s="14">
        <v>5666016</v>
      </c>
      <c r="G90" s="14">
        <f t="shared" si="1"/>
        <v>-3189889</v>
      </c>
    </row>
    <row r="91" spans="2:7" x14ac:dyDescent="0.4">
      <c r="B91" s="12"/>
      <c r="C91" s="12"/>
      <c r="D91" s="13" t="s">
        <v>84</v>
      </c>
      <c r="E91" s="14"/>
      <c r="F91" s="14"/>
      <c r="G91" s="14">
        <f t="shared" si="1"/>
        <v>0</v>
      </c>
    </row>
    <row r="92" spans="2:7" x14ac:dyDescent="0.4">
      <c r="B92" s="12"/>
      <c r="C92" s="12"/>
      <c r="D92" s="13" t="s">
        <v>85</v>
      </c>
      <c r="E92" s="14">
        <v>9783382</v>
      </c>
      <c r="F92" s="14">
        <v>9085796</v>
      </c>
      <c r="G92" s="14">
        <f t="shared" si="1"/>
        <v>697586</v>
      </c>
    </row>
    <row r="93" spans="2:7" x14ac:dyDescent="0.4">
      <c r="B93" s="12"/>
      <c r="C93" s="12"/>
      <c r="D93" s="13" t="s">
        <v>86</v>
      </c>
      <c r="E93" s="14">
        <v>8621587</v>
      </c>
      <c r="F93" s="14">
        <v>8151105</v>
      </c>
      <c r="G93" s="14">
        <f t="shared" si="1"/>
        <v>470482</v>
      </c>
    </row>
    <row r="94" spans="2:7" x14ac:dyDescent="0.4">
      <c r="B94" s="12"/>
      <c r="C94" s="12"/>
      <c r="D94" s="13" t="s">
        <v>87</v>
      </c>
      <c r="E94" s="14">
        <v>583336</v>
      </c>
      <c r="F94" s="14">
        <v>607883</v>
      </c>
      <c r="G94" s="14">
        <f t="shared" si="1"/>
        <v>-24547</v>
      </c>
    </row>
    <row r="95" spans="2:7" x14ac:dyDescent="0.4">
      <c r="B95" s="12"/>
      <c r="C95" s="12"/>
      <c r="D95" s="13" t="s">
        <v>88</v>
      </c>
      <c r="E95" s="14"/>
      <c r="F95" s="14"/>
      <c r="G95" s="14">
        <f t="shared" si="1"/>
        <v>0</v>
      </c>
    </row>
    <row r="96" spans="2:7" x14ac:dyDescent="0.4">
      <c r="B96" s="12"/>
      <c r="C96" s="12"/>
      <c r="D96" s="13" t="s">
        <v>89</v>
      </c>
      <c r="E96" s="14"/>
      <c r="F96" s="14"/>
      <c r="G96" s="14">
        <f t="shared" si="1"/>
        <v>0</v>
      </c>
    </row>
    <row r="97" spans="2:7" x14ac:dyDescent="0.4">
      <c r="B97" s="12"/>
      <c r="C97" s="12"/>
      <c r="D97" s="13" t="s">
        <v>90</v>
      </c>
      <c r="E97" s="14">
        <f>+E98</f>
        <v>5747284</v>
      </c>
      <c r="F97" s="14">
        <f>+F98</f>
        <v>4903268</v>
      </c>
      <c r="G97" s="14">
        <f t="shared" si="1"/>
        <v>844016</v>
      </c>
    </row>
    <row r="98" spans="2:7" x14ac:dyDescent="0.4">
      <c r="B98" s="12"/>
      <c r="C98" s="12"/>
      <c r="D98" s="13" t="s">
        <v>91</v>
      </c>
      <c r="E98" s="14">
        <v>5747284</v>
      </c>
      <c r="F98" s="14">
        <v>4903268</v>
      </c>
      <c r="G98" s="14">
        <f t="shared" si="1"/>
        <v>844016</v>
      </c>
    </row>
    <row r="99" spans="2:7" x14ac:dyDescent="0.4">
      <c r="B99" s="12"/>
      <c r="C99" s="12"/>
      <c r="D99" s="13" t="s">
        <v>92</v>
      </c>
      <c r="E99" s="14">
        <f>+E100+E101+E102+E103+E104+E105+E106+E107+E108+E109+E110+E111+E112+E113+E114+E115</f>
        <v>26531019</v>
      </c>
      <c r="F99" s="14">
        <f>+F100+F101+F102+F103+F104+F105+F106+F107+F108+F109+F110+F111+F112+F113+F114+F115</f>
        <v>26758102</v>
      </c>
      <c r="G99" s="14">
        <f t="shared" si="1"/>
        <v>-227083</v>
      </c>
    </row>
    <row r="100" spans="2:7" x14ac:dyDescent="0.4">
      <c r="B100" s="12"/>
      <c r="C100" s="12"/>
      <c r="D100" s="13" t="s">
        <v>93</v>
      </c>
      <c r="E100" s="14">
        <v>11359713</v>
      </c>
      <c r="F100" s="14">
        <v>10308731</v>
      </c>
      <c r="G100" s="14">
        <f t="shared" si="1"/>
        <v>1050982</v>
      </c>
    </row>
    <row r="101" spans="2:7" x14ac:dyDescent="0.4">
      <c r="B101" s="12"/>
      <c r="C101" s="12"/>
      <c r="D101" s="13" t="s">
        <v>94</v>
      </c>
      <c r="E101" s="14">
        <v>4027290</v>
      </c>
      <c r="F101" s="14">
        <v>3961084</v>
      </c>
      <c r="G101" s="14">
        <f t="shared" si="1"/>
        <v>66206</v>
      </c>
    </row>
    <row r="102" spans="2:7" x14ac:dyDescent="0.4">
      <c r="B102" s="12"/>
      <c r="C102" s="12"/>
      <c r="D102" s="13" t="s">
        <v>95</v>
      </c>
      <c r="E102" s="14"/>
      <c r="F102" s="14"/>
      <c r="G102" s="14">
        <f t="shared" si="1"/>
        <v>0</v>
      </c>
    </row>
    <row r="103" spans="2:7" x14ac:dyDescent="0.4">
      <c r="B103" s="12"/>
      <c r="C103" s="12"/>
      <c r="D103" s="13" t="s">
        <v>96</v>
      </c>
      <c r="E103" s="14">
        <v>947183</v>
      </c>
      <c r="F103" s="14">
        <v>1250316</v>
      </c>
      <c r="G103" s="14">
        <f t="shared" si="1"/>
        <v>-303133</v>
      </c>
    </row>
    <row r="104" spans="2:7" x14ac:dyDescent="0.4">
      <c r="B104" s="12"/>
      <c r="C104" s="12"/>
      <c r="D104" s="13" t="s">
        <v>97</v>
      </c>
      <c r="E104" s="14"/>
      <c r="F104" s="14"/>
      <c r="G104" s="14">
        <f t="shared" si="1"/>
        <v>0</v>
      </c>
    </row>
    <row r="105" spans="2:7" x14ac:dyDescent="0.4">
      <c r="B105" s="12"/>
      <c r="C105" s="12"/>
      <c r="D105" s="13" t="s">
        <v>98</v>
      </c>
      <c r="E105" s="14">
        <v>362954</v>
      </c>
      <c r="F105" s="14">
        <v>468548</v>
      </c>
      <c r="G105" s="14">
        <f t="shared" si="1"/>
        <v>-105594</v>
      </c>
    </row>
    <row r="106" spans="2:7" x14ac:dyDescent="0.4">
      <c r="B106" s="12"/>
      <c r="C106" s="12"/>
      <c r="D106" s="13" t="s">
        <v>99</v>
      </c>
      <c r="E106" s="14">
        <v>62238</v>
      </c>
      <c r="F106" s="14">
        <v>48204</v>
      </c>
      <c r="G106" s="14">
        <f t="shared" si="1"/>
        <v>14034</v>
      </c>
    </row>
    <row r="107" spans="2:7" x14ac:dyDescent="0.4">
      <c r="B107" s="12"/>
      <c r="C107" s="12"/>
      <c r="D107" s="13" t="s">
        <v>100</v>
      </c>
      <c r="E107" s="14"/>
      <c r="F107" s="14"/>
      <c r="G107" s="14">
        <f t="shared" si="1"/>
        <v>0</v>
      </c>
    </row>
    <row r="108" spans="2:7" x14ac:dyDescent="0.4">
      <c r="B108" s="12"/>
      <c r="C108" s="12"/>
      <c r="D108" s="13" t="s">
        <v>101</v>
      </c>
      <c r="E108" s="14"/>
      <c r="F108" s="14">
        <v>2440</v>
      </c>
      <c r="G108" s="14">
        <f t="shared" si="1"/>
        <v>-2440</v>
      </c>
    </row>
    <row r="109" spans="2:7" x14ac:dyDescent="0.4">
      <c r="B109" s="12"/>
      <c r="C109" s="12"/>
      <c r="D109" s="13" t="s">
        <v>102</v>
      </c>
      <c r="E109" s="14">
        <v>8032192</v>
      </c>
      <c r="F109" s="14">
        <v>9471007</v>
      </c>
      <c r="G109" s="14">
        <f t="shared" si="1"/>
        <v>-1438815</v>
      </c>
    </row>
    <row r="110" spans="2:7" x14ac:dyDescent="0.4">
      <c r="B110" s="12"/>
      <c r="C110" s="12"/>
      <c r="D110" s="13" t="s">
        <v>103</v>
      </c>
      <c r="E110" s="14"/>
      <c r="F110" s="14"/>
      <c r="G110" s="14">
        <f t="shared" si="1"/>
        <v>0</v>
      </c>
    </row>
    <row r="111" spans="2:7" x14ac:dyDescent="0.4">
      <c r="B111" s="12"/>
      <c r="C111" s="12"/>
      <c r="D111" s="13" t="s">
        <v>104</v>
      </c>
      <c r="E111" s="14">
        <v>1111420</v>
      </c>
      <c r="F111" s="14">
        <v>861575</v>
      </c>
      <c r="G111" s="14">
        <f t="shared" si="1"/>
        <v>249845</v>
      </c>
    </row>
    <row r="112" spans="2:7" x14ac:dyDescent="0.4">
      <c r="B112" s="12"/>
      <c r="C112" s="12"/>
      <c r="D112" s="13" t="s">
        <v>105</v>
      </c>
      <c r="E112" s="14">
        <v>537567</v>
      </c>
      <c r="F112" s="14">
        <v>262399</v>
      </c>
      <c r="G112" s="14">
        <f t="shared" si="1"/>
        <v>275168</v>
      </c>
    </row>
    <row r="113" spans="2:7" x14ac:dyDescent="0.4">
      <c r="B113" s="12"/>
      <c r="C113" s="12"/>
      <c r="D113" s="13" t="s">
        <v>106</v>
      </c>
      <c r="E113" s="14">
        <v>80454</v>
      </c>
      <c r="F113" s="14">
        <v>123798</v>
      </c>
      <c r="G113" s="14">
        <f t="shared" si="1"/>
        <v>-43344</v>
      </c>
    </row>
    <row r="114" spans="2:7" x14ac:dyDescent="0.4">
      <c r="B114" s="12"/>
      <c r="C114" s="12"/>
      <c r="D114" s="13" t="s">
        <v>107</v>
      </c>
      <c r="E114" s="14"/>
      <c r="F114" s="14"/>
      <c r="G114" s="14">
        <f t="shared" si="1"/>
        <v>0</v>
      </c>
    </row>
    <row r="115" spans="2:7" x14ac:dyDescent="0.4">
      <c r="B115" s="12"/>
      <c r="C115" s="12"/>
      <c r="D115" s="13" t="s">
        <v>108</v>
      </c>
      <c r="E115" s="14">
        <v>10008</v>
      </c>
      <c r="F115" s="14"/>
      <c r="G115" s="14">
        <f t="shared" si="1"/>
        <v>10008</v>
      </c>
    </row>
    <row r="116" spans="2:7" x14ac:dyDescent="0.4">
      <c r="B116" s="12"/>
      <c r="C116" s="12"/>
      <c r="D116" s="13" t="s">
        <v>109</v>
      </c>
      <c r="E116" s="14">
        <f>+E117+E118+E119+E120+E121+E122+E123+E124+E125+E126+E127+E128+E129+E130+E131+E132+E133+E134+E135+E136</f>
        <v>15176381</v>
      </c>
      <c r="F116" s="14">
        <f>+F117+F118+F119+F120+F121+F122+F123+F124+F125+F126+F127+F128+F129+F130+F131+F132+F133+F134+F135+F136</f>
        <v>14452859</v>
      </c>
      <c r="G116" s="14">
        <f t="shared" si="1"/>
        <v>723522</v>
      </c>
    </row>
    <row r="117" spans="2:7" x14ac:dyDescent="0.4">
      <c r="B117" s="12"/>
      <c r="C117" s="12"/>
      <c r="D117" s="13" t="s">
        <v>110</v>
      </c>
      <c r="E117" s="14">
        <v>266731</v>
      </c>
      <c r="F117" s="14">
        <v>277866</v>
      </c>
      <c r="G117" s="14">
        <f t="shared" si="1"/>
        <v>-11135</v>
      </c>
    </row>
    <row r="118" spans="2:7" x14ac:dyDescent="0.4">
      <c r="B118" s="12"/>
      <c r="C118" s="12"/>
      <c r="D118" s="13" t="s">
        <v>111</v>
      </c>
      <c r="E118" s="14">
        <v>7625</v>
      </c>
      <c r="F118" s="14">
        <v>43642</v>
      </c>
      <c r="G118" s="14">
        <f t="shared" si="1"/>
        <v>-36017</v>
      </c>
    </row>
    <row r="119" spans="2:7" x14ac:dyDescent="0.4">
      <c r="B119" s="12"/>
      <c r="C119" s="12"/>
      <c r="D119" s="13" t="s">
        <v>112</v>
      </c>
      <c r="E119" s="14">
        <v>22719</v>
      </c>
      <c r="F119" s="14">
        <v>6978</v>
      </c>
      <c r="G119" s="14">
        <f t="shared" si="1"/>
        <v>15741</v>
      </c>
    </row>
    <row r="120" spans="2:7" x14ac:dyDescent="0.4">
      <c r="B120" s="12"/>
      <c r="C120" s="12"/>
      <c r="D120" s="13" t="s">
        <v>113</v>
      </c>
      <c r="E120" s="14">
        <v>191563</v>
      </c>
      <c r="F120" s="14">
        <v>5522</v>
      </c>
      <c r="G120" s="14">
        <f t="shared" si="1"/>
        <v>186041</v>
      </c>
    </row>
    <row r="121" spans="2:7" x14ac:dyDescent="0.4">
      <c r="B121" s="12"/>
      <c r="C121" s="12"/>
      <c r="D121" s="13" t="s">
        <v>114</v>
      </c>
      <c r="E121" s="14">
        <v>187932</v>
      </c>
      <c r="F121" s="14">
        <v>109877</v>
      </c>
      <c r="G121" s="14">
        <f t="shared" si="1"/>
        <v>78055</v>
      </c>
    </row>
    <row r="122" spans="2:7" x14ac:dyDescent="0.4">
      <c r="B122" s="12"/>
      <c r="C122" s="12"/>
      <c r="D122" s="13" t="s">
        <v>115</v>
      </c>
      <c r="E122" s="14"/>
      <c r="F122" s="14">
        <v>4991</v>
      </c>
      <c r="G122" s="14">
        <f t="shared" si="1"/>
        <v>-4991</v>
      </c>
    </row>
    <row r="123" spans="2:7" x14ac:dyDescent="0.4">
      <c r="B123" s="12"/>
      <c r="C123" s="12"/>
      <c r="D123" s="13" t="s">
        <v>116</v>
      </c>
      <c r="E123" s="14">
        <v>623730</v>
      </c>
      <c r="F123" s="14">
        <v>547780</v>
      </c>
      <c r="G123" s="14">
        <f t="shared" si="1"/>
        <v>75950</v>
      </c>
    </row>
    <row r="124" spans="2:7" x14ac:dyDescent="0.4">
      <c r="B124" s="12"/>
      <c r="C124" s="12"/>
      <c r="D124" s="13" t="s">
        <v>117</v>
      </c>
      <c r="E124" s="14">
        <v>228663</v>
      </c>
      <c r="F124" s="14">
        <v>237218</v>
      </c>
      <c r="G124" s="14">
        <f t="shared" si="1"/>
        <v>-8555</v>
      </c>
    </row>
    <row r="125" spans="2:7" x14ac:dyDescent="0.4">
      <c r="B125" s="12"/>
      <c r="C125" s="12"/>
      <c r="D125" s="13" t="s">
        <v>118</v>
      </c>
      <c r="E125" s="14"/>
      <c r="F125" s="14"/>
      <c r="G125" s="14">
        <f t="shared" si="1"/>
        <v>0</v>
      </c>
    </row>
    <row r="126" spans="2:7" x14ac:dyDescent="0.4">
      <c r="B126" s="12"/>
      <c r="C126" s="12"/>
      <c r="D126" s="13" t="s">
        <v>119</v>
      </c>
      <c r="E126" s="14">
        <v>145824</v>
      </c>
      <c r="F126" s="14">
        <v>104055</v>
      </c>
      <c r="G126" s="14">
        <f t="shared" si="1"/>
        <v>41769</v>
      </c>
    </row>
    <row r="127" spans="2:7" x14ac:dyDescent="0.4">
      <c r="B127" s="12"/>
      <c r="C127" s="12"/>
      <c r="D127" s="13" t="s">
        <v>120</v>
      </c>
      <c r="E127" s="14">
        <v>12848219</v>
      </c>
      <c r="F127" s="14">
        <v>12665828</v>
      </c>
      <c r="G127" s="14">
        <f t="shared" si="1"/>
        <v>182391</v>
      </c>
    </row>
    <row r="128" spans="2:7" x14ac:dyDescent="0.4">
      <c r="B128" s="12"/>
      <c r="C128" s="12"/>
      <c r="D128" s="13" t="s">
        <v>121</v>
      </c>
      <c r="E128" s="14">
        <v>152837</v>
      </c>
      <c r="F128" s="14">
        <v>138865</v>
      </c>
      <c r="G128" s="14">
        <f t="shared" si="1"/>
        <v>13972</v>
      </c>
    </row>
    <row r="129" spans="2:7" x14ac:dyDescent="0.4">
      <c r="B129" s="12"/>
      <c r="C129" s="12"/>
      <c r="D129" s="13" t="s">
        <v>105</v>
      </c>
      <c r="E129" s="14">
        <v>26250</v>
      </c>
      <c r="F129" s="14"/>
      <c r="G129" s="14">
        <f t="shared" si="1"/>
        <v>26250</v>
      </c>
    </row>
    <row r="130" spans="2:7" x14ac:dyDescent="0.4">
      <c r="B130" s="12"/>
      <c r="C130" s="12"/>
      <c r="D130" s="13" t="s">
        <v>106</v>
      </c>
      <c r="E130" s="14">
        <v>64627</v>
      </c>
      <c r="F130" s="14"/>
      <c r="G130" s="14">
        <f t="shared" si="1"/>
        <v>64627</v>
      </c>
    </row>
    <row r="131" spans="2:7" x14ac:dyDescent="0.4">
      <c r="B131" s="12"/>
      <c r="C131" s="12"/>
      <c r="D131" s="13" t="s">
        <v>122</v>
      </c>
      <c r="E131" s="14">
        <v>165829</v>
      </c>
      <c r="F131" s="14">
        <v>118374</v>
      </c>
      <c r="G131" s="14">
        <f t="shared" si="1"/>
        <v>47455</v>
      </c>
    </row>
    <row r="132" spans="2:7" x14ac:dyDescent="0.4">
      <c r="B132" s="12"/>
      <c r="C132" s="12"/>
      <c r="D132" s="13" t="s">
        <v>123</v>
      </c>
      <c r="E132" s="14">
        <v>58323</v>
      </c>
      <c r="F132" s="14"/>
      <c r="G132" s="14">
        <f t="shared" si="1"/>
        <v>58323</v>
      </c>
    </row>
    <row r="133" spans="2:7" x14ac:dyDescent="0.4">
      <c r="B133" s="12"/>
      <c r="C133" s="12"/>
      <c r="D133" s="13" t="s">
        <v>124</v>
      </c>
      <c r="E133" s="14">
        <v>65798</v>
      </c>
      <c r="F133" s="14">
        <v>48930</v>
      </c>
      <c r="G133" s="14">
        <f t="shared" si="1"/>
        <v>16868</v>
      </c>
    </row>
    <row r="134" spans="2:7" x14ac:dyDescent="0.4">
      <c r="B134" s="12"/>
      <c r="C134" s="12"/>
      <c r="D134" s="13" t="s">
        <v>125</v>
      </c>
      <c r="E134" s="14">
        <v>10757</v>
      </c>
      <c r="F134" s="14"/>
      <c r="G134" s="14">
        <f t="shared" si="1"/>
        <v>10757</v>
      </c>
    </row>
    <row r="135" spans="2:7" x14ac:dyDescent="0.4">
      <c r="B135" s="12"/>
      <c r="C135" s="12"/>
      <c r="D135" s="13" t="s">
        <v>126</v>
      </c>
      <c r="E135" s="14">
        <v>77254</v>
      </c>
      <c r="F135" s="14">
        <v>73701</v>
      </c>
      <c r="G135" s="14">
        <f t="shared" ref="G135:G198" si="2">E135-F135</f>
        <v>3553</v>
      </c>
    </row>
    <row r="136" spans="2:7" x14ac:dyDescent="0.4">
      <c r="B136" s="12"/>
      <c r="C136" s="12"/>
      <c r="D136" s="13" t="s">
        <v>108</v>
      </c>
      <c r="E136" s="14">
        <f>+E137</f>
        <v>31700</v>
      </c>
      <c r="F136" s="14">
        <f>+F137</f>
        <v>69232</v>
      </c>
      <c r="G136" s="14">
        <f t="shared" si="2"/>
        <v>-37532</v>
      </c>
    </row>
    <row r="137" spans="2:7" x14ac:dyDescent="0.4">
      <c r="B137" s="12"/>
      <c r="C137" s="12"/>
      <c r="D137" s="13" t="s">
        <v>127</v>
      </c>
      <c r="E137" s="14">
        <v>31700</v>
      </c>
      <c r="F137" s="14">
        <v>69232</v>
      </c>
      <c r="G137" s="14">
        <f t="shared" si="2"/>
        <v>-37532</v>
      </c>
    </row>
    <row r="138" spans="2:7" x14ac:dyDescent="0.4">
      <c r="B138" s="12"/>
      <c r="C138" s="12"/>
      <c r="D138" s="13" t="s">
        <v>128</v>
      </c>
      <c r="E138" s="14"/>
      <c r="F138" s="14"/>
      <c r="G138" s="14">
        <f t="shared" si="2"/>
        <v>0</v>
      </c>
    </row>
    <row r="139" spans="2:7" x14ac:dyDescent="0.4">
      <c r="B139" s="12"/>
      <c r="C139" s="12"/>
      <c r="D139" s="13" t="s">
        <v>129</v>
      </c>
      <c r="E139" s="14">
        <v>11538603</v>
      </c>
      <c r="F139" s="14">
        <v>11595497</v>
      </c>
      <c r="G139" s="14">
        <f t="shared" si="2"/>
        <v>-56894</v>
      </c>
    </row>
    <row r="140" spans="2:7" x14ac:dyDescent="0.4">
      <c r="B140" s="12"/>
      <c r="C140" s="12"/>
      <c r="D140" s="13" t="s">
        <v>130</v>
      </c>
      <c r="E140" s="14">
        <v>-4524555</v>
      </c>
      <c r="F140" s="14">
        <v>-4526463</v>
      </c>
      <c r="G140" s="14">
        <f t="shared" si="2"/>
        <v>1908</v>
      </c>
    </row>
    <row r="141" spans="2:7" x14ac:dyDescent="0.4">
      <c r="B141" s="12"/>
      <c r="C141" s="12"/>
      <c r="D141" s="13" t="s">
        <v>131</v>
      </c>
      <c r="E141" s="14"/>
      <c r="F141" s="14"/>
      <c r="G141" s="14">
        <f t="shared" si="2"/>
        <v>0</v>
      </c>
    </row>
    <row r="142" spans="2:7" x14ac:dyDescent="0.4">
      <c r="B142" s="12"/>
      <c r="C142" s="12"/>
      <c r="D142" s="13" t="s">
        <v>132</v>
      </c>
      <c r="E142" s="14"/>
      <c r="F142" s="14"/>
      <c r="G142" s="14">
        <f t="shared" si="2"/>
        <v>0</v>
      </c>
    </row>
    <row r="143" spans="2:7" x14ac:dyDescent="0.4">
      <c r="B143" s="12"/>
      <c r="C143" s="12"/>
      <c r="D143" s="13" t="s">
        <v>133</v>
      </c>
      <c r="E143" s="14"/>
      <c r="F143" s="14"/>
      <c r="G143" s="14">
        <f t="shared" si="2"/>
        <v>0</v>
      </c>
    </row>
    <row r="144" spans="2:7" x14ac:dyDescent="0.4">
      <c r="B144" s="12"/>
      <c r="C144" s="12"/>
      <c r="D144" s="13" t="s">
        <v>134</v>
      </c>
      <c r="E144" s="14"/>
      <c r="F144" s="14"/>
      <c r="G144" s="14">
        <f t="shared" si="2"/>
        <v>0</v>
      </c>
    </row>
    <row r="145" spans="2:7" x14ac:dyDescent="0.4">
      <c r="B145" s="12"/>
      <c r="C145" s="12"/>
      <c r="D145" s="13" t="s">
        <v>135</v>
      </c>
      <c r="E145" s="14">
        <f>+E146</f>
        <v>0</v>
      </c>
      <c r="F145" s="14">
        <f>+F146</f>
        <v>0</v>
      </c>
      <c r="G145" s="14">
        <f t="shared" si="2"/>
        <v>0</v>
      </c>
    </row>
    <row r="146" spans="2:7" x14ac:dyDescent="0.4">
      <c r="B146" s="12"/>
      <c r="C146" s="12"/>
      <c r="D146" s="13" t="s">
        <v>136</v>
      </c>
      <c r="E146" s="14"/>
      <c r="F146" s="14"/>
      <c r="G146" s="14">
        <f t="shared" si="2"/>
        <v>0</v>
      </c>
    </row>
    <row r="147" spans="2:7" x14ac:dyDescent="0.4">
      <c r="B147" s="12"/>
      <c r="C147" s="15"/>
      <c r="D147" s="16" t="s">
        <v>137</v>
      </c>
      <c r="E147" s="17">
        <f>+E69+E99+E116+E138+E139+E140+E141+E142+E143+E144+E145</f>
        <v>120537655</v>
      </c>
      <c r="F147" s="17">
        <f>+F69+F99+F116+F138+F139+F140+F141+F142+F143+F144+F145</f>
        <v>123434994</v>
      </c>
      <c r="G147" s="17">
        <f t="shared" si="2"/>
        <v>-2897339</v>
      </c>
    </row>
    <row r="148" spans="2:7" x14ac:dyDescent="0.4">
      <c r="B148" s="15"/>
      <c r="C148" s="18" t="s">
        <v>138</v>
      </c>
      <c r="D148" s="19"/>
      <c r="E148" s="20">
        <f xml:space="preserve"> +E68 - E147</f>
        <v>33704029</v>
      </c>
      <c r="F148" s="20">
        <f xml:space="preserve"> +F68 - F147</f>
        <v>27278612</v>
      </c>
      <c r="G148" s="20">
        <f t="shared" si="2"/>
        <v>6425417</v>
      </c>
    </row>
    <row r="149" spans="2:7" x14ac:dyDescent="0.4">
      <c r="B149" s="9" t="s">
        <v>139</v>
      </c>
      <c r="C149" s="9" t="s">
        <v>9</v>
      </c>
      <c r="D149" s="13" t="s">
        <v>140</v>
      </c>
      <c r="E149" s="14">
        <v>766113</v>
      </c>
      <c r="F149" s="14">
        <v>607110</v>
      </c>
      <c r="G149" s="14">
        <f t="shared" si="2"/>
        <v>159003</v>
      </c>
    </row>
    <row r="150" spans="2:7" x14ac:dyDescent="0.4">
      <c r="B150" s="12"/>
      <c r="C150" s="12"/>
      <c r="D150" s="13" t="s">
        <v>141</v>
      </c>
      <c r="E150" s="14">
        <v>690</v>
      </c>
      <c r="F150" s="14">
        <v>671</v>
      </c>
      <c r="G150" s="14">
        <f t="shared" si="2"/>
        <v>19</v>
      </c>
    </row>
    <row r="151" spans="2:7" x14ac:dyDescent="0.4">
      <c r="B151" s="12"/>
      <c r="C151" s="12"/>
      <c r="D151" s="13" t="s">
        <v>142</v>
      </c>
      <c r="E151" s="14"/>
      <c r="F151" s="14"/>
      <c r="G151" s="14">
        <f t="shared" si="2"/>
        <v>0</v>
      </c>
    </row>
    <row r="152" spans="2:7" x14ac:dyDescent="0.4">
      <c r="B152" s="12"/>
      <c r="C152" s="12"/>
      <c r="D152" s="13" t="s">
        <v>143</v>
      </c>
      <c r="E152" s="14"/>
      <c r="F152" s="14"/>
      <c r="G152" s="14">
        <f t="shared" si="2"/>
        <v>0</v>
      </c>
    </row>
    <row r="153" spans="2:7" x14ac:dyDescent="0.4">
      <c r="B153" s="12"/>
      <c r="C153" s="12"/>
      <c r="D153" s="13" t="s">
        <v>144</v>
      </c>
      <c r="E153" s="14"/>
      <c r="F153" s="14"/>
      <c r="G153" s="14">
        <f t="shared" si="2"/>
        <v>0</v>
      </c>
    </row>
    <row r="154" spans="2:7" x14ac:dyDescent="0.4">
      <c r="B154" s="12"/>
      <c r="C154" s="12"/>
      <c r="D154" s="13" t="s">
        <v>145</v>
      </c>
      <c r="E154" s="14"/>
      <c r="F154" s="14"/>
      <c r="G154" s="14">
        <f t="shared" si="2"/>
        <v>0</v>
      </c>
    </row>
    <row r="155" spans="2:7" x14ac:dyDescent="0.4">
      <c r="B155" s="12"/>
      <c r="C155" s="12"/>
      <c r="D155" s="13" t="s">
        <v>146</v>
      </c>
      <c r="E155" s="14"/>
      <c r="F155" s="14"/>
      <c r="G155" s="14">
        <f t="shared" si="2"/>
        <v>0</v>
      </c>
    </row>
    <row r="156" spans="2:7" x14ac:dyDescent="0.4">
      <c r="B156" s="12"/>
      <c r="C156" s="12"/>
      <c r="D156" s="13" t="s">
        <v>147</v>
      </c>
      <c r="E156" s="14"/>
      <c r="F156" s="14"/>
      <c r="G156" s="14">
        <f t="shared" si="2"/>
        <v>0</v>
      </c>
    </row>
    <row r="157" spans="2:7" x14ac:dyDescent="0.4">
      <c r="B157" s="12"/>
      <c r="C157" s="12"/>
      <c r="D157" s="13" t="s">
        <v>148</v>
      </c>
      <c r="E157" s="14"/>
      <c r="F157" s="14"/>
      <c r="G157" s="14">
        <f t="shared" si="2"/>
        <v>0</v>
      </c>
    </row>
    <row r="158" spans="2:7" x14ac:dyDescent="0.4">
      <c r="B158" s="12"/>
      <c r="C158" s="12"/>
      <c r="D158" s="13" t="s">
        <v>149</v>
      </c>
      <c r="E158" s="14">
        <f>+E159+E160+E161+E162</f>
        <v>391434</v>
      </c>
      <c r="F158" s="14">
        <f>+F159+F160+F161+F162</f>
        <v>580306</v>
      </c>
      <c r="G158" s="14">
        <f t="shared" si="2"/>
        <v>-188872</v>
      </c>
    </row>
    <row r="159" spans="2:7" x14ac:dyDescent="0.4">
      <c r="B159" s="12"/>
      <c r="C159" s="12"/>
      <c r="D159" s="13" t="s">
        <v>150</v>
      </c>
      <c r="E159" s="14"/>
      <c r="F159" s="14"/>
      <c r="G159" s="14">
        <f t="shared" si="2"/>
        <v>0</v>
      </c>
    </row>
    <row r="160" spans="2:7" x14ac:dyDescent="0.4">
      <c r="B160" s="12"/>
      <c r="C160" s="12"/>
      <c r="D160" s="13" t="s">
        <v>151</v>
      </c>
      <c r="E160" s="14">
        <v>333000</v>
      </c>
      <c r="F160" s="14">
        <v>242347</v>
      </c>
      <c r="G160" s="14">
        <f t="shared" si="2"/>
        <v>90653</v>
      </c>
    </row>
    <row r="161" spans="2:7" x14ac:dyDescent="0.4">
      <c r="B161" s="12"/>
      <c r="C161" s="12"/>
      <c r="D161" s="13" t="s">
        <v>152</v>
      </c>
      <c r="E161" s="14"/>
      <c r="F161" s="14"/>
      <c r="G161" s="14">
        <f t="shared" si="2"/>
        <v>0</v>
      </c>
    </row>
    <row r="162" spans="2:7" x14ac:dyDescent="0.4">
      <c r="B162" s="12"/>
      <c r="C162" s="12"/>
      <c r="D162" s="13" t="s">
        <v>153</v>
      </c>
      <c r="E162" s="14">
        <f>+E163</f>
        <v>58434</v>
      </c>
      <c r="F162" s="14">
        <f>+F163</f>
        <v>337959</v>
      </c>
      <c r="G162" s="14">
        <f t="shared" si="2"/>
        <v>-279525</v>
      </c>
    </row>
    <row r="163" spans="2:7" x14ac:dyDescent="0.4">
      <c r="B163" s="12"/>
      <c r="C163" s="12"/>
      <c r="D163" s="13" t="s">
        <v>154</v>
      </c>
      <c r="E163" s="14">
        <v>58434</v>
      </c>
      <c r="F163" s="14">
        <v>337959</v>
      </c>
      <c r="G163" s="14">
        <f t="shared" si="2"/>
        <v>-279525</v>
      </c>
    </row>
    <row r="164" spans="2:7" x14ac:dyDescent="0.4">
      <c r="B164" s="12"/>
      <c r="C164" s="15"/>
      <c r="D164" s="16" t="s">
        <v>155</v>
      </c>
      <c r="E164" s="17">
        <f>+E149+E150+E151+E152+E153+E154+E155+E156+E157+E158</f>
        <v>1158237</v>
      </c>
      <c r="F164" s="17">
        <f>+F149+F150+F151+F152+F153+F154+F155+F156+F157+F158</f>
        <v>1188087</v>
      </c>
      <c r="G164" s="17">
        <f t="shared" si="2"/>
        <v>-29850</v>
      </c>
    </row>
    <row r="165" spans="2:7" x14ac:dyDescent="0.4">
      <c r="B165" s="12"/>
      <c r="C165" s="9" t="s">
        <v>61</v>
      </c>
      <c r="D165" s="13" t="s">
        <v>156</v>
      </c>
      <c r="E165" s="14">
        <v>1871955</v>
      </c>
      <c r="F165" s="14">
        <v>1995043</v>
      </c>
      <c r="G165" s="14">
        <f t="shared" si="2"/>
        <v>-123088</v>
      </c>
    </row>
    <row r="166" spans="2:7" x14ac:dyDescent="0.4">
      <c r="B166" s="12"/>
      <c r="C166" s="12"/>
      <c r="D166" s="13" t="s">
        <v>157</v>
      </c>
      <c r="E166" s="14"/>
      <c r="F166" s="14"/>
      <c r="G166" s="14">
        <f t="shared" si="2"/>
        <v>0</v>
      </c>
    </row>
    <row r="167" spans="2:7" x14ac:dyDescent="0.4">
      <c r="B167" s="12"/>
      <c r="C167" s="12"/>
      <c r="D167" s="13" t="s">
        <v>158</v>
      </c>
      <c r="E167" s="14"/>
      <c r="F167" s="14"/>
      <c r="G167" s="14">
        <f t="shared" si="2"/>
        <v>0</v>
      </c>
    </row>
    <row r="168" spans="2:7" x14ac:dyDescent="0.4">
      <c r="B168" s="12"/>
      <c r="C168" s="12"/>
      <c r="D168" s="13" t="s">
        <v>159</v>
      </c>
      <c r="E168" s="14"/>
      <c r="F168" s="14"/>
      <c r="G168" s="14">
        <f t="shared" si="2"/>
        <v>0</v>
      </c>
    </row>
    <row r="169" spans="2:7" x14ac:dyDescent="0.4">
      <c r="B169" s="12"/>
      <c r="C169" s="12"/>
      <c r="D169" s="13" t="s">
        <v>160</v>
      </c>
      <c r="E169" s="14"/>
      <c r="F169" s="14"/>
      <c r="G169" s="14">
        <f t="shared" si="2"/>
        <v>0</v>
      </c>
    </row>
    <row r="170" spans="2:7" x14ac:dyDescent="0.4">
      <c r="B170" s="12"/>
      <c r="C170" s="12"/>
      <c r="D170" s="13" t="s">
        <v>161</v>
      </c>
      <c r="E170" s="14"/>
      <c r="F170" s="14"/>
      <c r="G170" s="14">
        <f t="shared" si="2"/>
        <v>0</v>
      </c>
    </row>
    <row r="171" spans="2:7" x14ac:dyDescent="0.4">
      <c r="B171" s="12"/>
      <c r="C171" s="12"/>
      <c r="D171" s="13" t="s">
        <v>162</v>
      </c>
      <c r="E171" s="14"/>
      <c r="F171" s="14"/>
      <c r="G171" s="14">
        <f t="shared" si="2"/>
        <v>0</v>
      </c>
    </row>
    <row r="172" spans="2:7" x14ac:dyDescent="0.4">
      <c r="B172" s="12"/>
      <c r="C172" s="12"/>
      <c r="D172" s="13" t="s">
        <v>163</v>
      </c>
      <c r="E172" s="14"/>
      <c r="F172" s="14"/>
      <c r="G172" s="14">
        <f t="shared" si="2"/>
        <v>0</v>
      </c>
    </row>
    <row r="173" spans="2:7" x14ac:dyDescent="0.4">
      <c r="B173" s="12"/>
      <c r="C173" s="12"/>
      <c r="D173" s="13" t="s">
        <v>164</v>
      </c>
      <c r="E173" s="14">
        <f>+E174+E175+E176</f>
        <v>248014</v>
      </c>
      <c r="F173" s="14">
        <f>+F174+F175+F176</f>
        <v>134879</v>
      </c>
      <c r="G173" s="14">
        <f t="shared" si="2"/>
        <v>113135</v>
      </c>
    </row>
    <row r="174" spans="2:7" x14ac:dyDescent="0.4">
      <c r="B174" s="12"/>
      <c r="C174" s="12"/>
      <c r="D174" s="13" t="s">
        <v>165</v>
      </c>
      <c r="E174" s="14">
        <v>187948</v>
      </c>
      <c r="F174" s="14">
        <v>134879</v>
      </c>
      <c r="G174" s="14">
        <f t="shared" si="2"/>
        <v>53069</v>
      </c>
    </row>
    <row r="175" spans="2:7" x14ac:dyDescent="0.4">
      <c r="B175" s="12"/>
      <c r="C175" s="12"/>
      <c r="D175" s="13" t="s">
        <v>166</v>
      </c>
      <c r="E175" s="14"/>
      <c r="F175" s="14"/>
      <c r="G175" s="14">
        <f t="shared" si="2"/>
        <v>0</v>
      </c>
    </row>
    <row r="176" spans="2:7" x14ac:dyDescent="0.4">
      <c r="B176" s="12"/>
      <c r="C176" s="12"/>
      <c r="D176" s="13" t="s">
        <v>167</v>
      </c>
      <c r="E176" s="14">
        <f>+E177</f>
        <v>60066</v>
      </c>
      <c r="F176" s="14">
        <f>+F177</f>
        <v>0</v>
      </c>
      <c r="G176" s="14">
        <f t="shared" si="2"/>
        <v>60066</v>
      </c>
    </row>
    <row r="177" spans="2:7" x14ac:dyDescent="0.4">
      <c r="B177" s="12"/>
      <c r="C177" s="12"/>
      <c r="D177" s="13" t="s">
        <v>168</v>
      </c>
      <c r="E177" s="14">
        <v>60066</v>
      </c>
      <c r="F177" s="14"/>
      <c r="G177" s="14">
        <f t="shared" si="2"/>
        <v>60066</v>
      </c>
    </row>
    <row r="178" spans="2:7" x14ac:dyDescent="0.4">
      <c r="B178" s="12"/>
      <c r="C178" s="15"/>
      <c r="D178" s="16" t="s">
        <v>169</v>
      </c>
      <c r="E178" s="17">
        <f>+E165+E166+E167+E168+E169+E170+E171+E172+E173</f>
        <v>2119969</v>
      </c>
      <c r="F178" s="17">
        <f>+F165+F166+F167+F168+F169+F170+F171+F172+F173</f>
        <v>2129922</v>
      </c>
      <c r="G178" s="17">
        <f t="shared" si="2"/>
        <v>-9953</v>
      </c>
    </row>
    <row r="179" spans="2:7" x14ac:dyDescent="0.4">
      <c r="B179" s="15"/>
      <c r="C179" s="18" t="s">
        <v>170</v>
      </c>
      <c r="D179" s="21"/>
      <c r="E179" s="22">
        <f xml:space="preserve"> +E164 - E178</f>
        <v>-961732</v>
      </c>
      <c r="F179" s="22">
        <f xml:space="preserve"> +F164 - F178</f>
        <v>-941835</v>
      </c>
      <c r="G179" s="22">
        <f t="shared" si="2"/>
        <v>-19897</v>
      </c>
    </row>
    <row r="180" spans="2:7" x14ac:dyDescent="0.4">
      <c r="B180" s="18" t="s">
        <v>171</v>
      </c>
      <c r="C180" s="23"/>
      <c r="D180" s="19"/>
      <c r="E180" s="20">
        <f xml:space="preserve"> +E148 +E179</f>
        <v>32742297</v>
      </c>
      <c r="F180" s="20">
        <f xml:space="preserve"> +F148 +F179</f>
        <v>26336777</v>
      </c>
      <c r="G180" s="20">
        <f t="shared" si="2"/>
        <v>6405520</v>
      </c>
    </row>
    <row r="181" spans="2:7" x14ac:dyDescent="0.4">
      <c r="B181" s="9" t="s">
        <v>172</v>
      </c>
      <c r="C181" s="9" t="s">
        <v>9</v>
      </c>
      <c r="D181" s="13" t="s">
        <v>173</v>
      </c>
      <c r="E181" s="14">
        <f>+E182+E183</f>
        <v>0</v>
      </c>
      <c r="F181" s="14">
        <f>+F182+F183</f>
        <v>0</v>
      </c>
      <c r="G181" s="14">
        <f t="shared" si="2"/>
        <v>0</v>
      </c>
    </row>
    <row r="182" spans="2:7" x14ac:dyDescent="0.4">
      <c r="B182" s="12"/>
      <c r="C182" s="12"/>
      <c r="D182" s="13" t="s">
        <v>174</v>
      </c>
      <c r="E182" s="14"/>
      <c r="F182" s="14"/>
      <c r="G182" s="14">
        <f t="shared" si="2"/>
        <v>0</v>
      </c>
    </row>
    <row r="183" spans="2:7" x14ac:dyDescent="0.4">
      <c r="B183" s="12"/>
      <c r="C183" s="12"/>
      <c r="D183" s="13" t="s">
        <v>175</v>
      </c>
      <c r="E183" s="14"/>
      <c r="F183" s="14"/>
      <c r="G183" s="14">
        <f t="shared" si="2"/>
        <v>0</v>
      </c>
    </row>
    <row r="184" spans="2:7" x14ac:dyDescent="0.4">
      <c r="B184" s="12"/>
      <c r="C184" s="12"/>
      <c r="D184" s="13" t="s">
        <v>176</v>
      </c>
      <c r="E184" s="14">
        <f>+E185+E186</f>
        <v>0</v>
      </c>
      <c r="F184" s="14">
        <f>+F185+F186</f>
        <v>0</v>
      </c>
      <c r="G184" s="14">
        <f t="shared" si="2"/>
        <v>0</v>
      </c>
    </row>
    <row r="185" spans="2:7" x14ac:dyDescent="0.4">
      <c r="B185" s="12"/>
      <c r="C185" s="12"/>
      <c r="D185" s="13" t="s">
        <v>177</v>
      </c>
      <c r="E185" s="14"/>
      <c r="F185" s="14"/>
      <c r="G185" s="14">
        <f t="shared" si="2"/>
        <v>0</v>
      </c>
    </row>
    <row r="186" spans="2:7" x14ac:dyDescent="0.4">
      <c r="B186" s="12"/>
      <c r="C186" s="12"/>
      <c r="D186" s="13" t="s">
        <v>178</v>
      </c>
      <c r="E186" s="14"/>
      <c r="F186" s="14"/>
      <c r="G186" s="14">
        <f t="shared" si="2"/>
        <v>0</v>
      </c>
    </row>
    <row r="187" spans="2:7" x14ac:dyDescent="0.4">
      <c r="B187" s="12"/>
      <c r="C187" s="12"/>
      <c r="D187" s="13" t="s">
        <v>179</v>
      </c>
      <c r="E187" s="14"/>
      <c r="F187" s="14"/>
      <c r="G187" s="14">
        <f t="shared" si="2"/>
        <v>0</v>
      </c>
    </row>
    <row r="188" spans="2:7" x14ac:dyDescent="0.4">
      <c r="B188" s="12"/>
      <c r="C188" s="12"/>
      <c r="D188" s="13" t="s">
        <v>180</v>
      </c>
      <c r="E188" s="14">
        <f>+E189+E190</f>
        <v>0</v>
      </c>
      <c r="F188" s="14">
        <f>+F189+F190</f>
        <v>0</v>
      </c>
      <c r="G188" s="14">
        <f t="shared" si="2"/>
        <v>0</v>
      </c>
    </row>
    <row r="189" spans="2:7" x14ac:dyDescent="0.4">
      <c r="B189" s="12"/>
      <c r="C189" s="12"/>
      <c r="D189" s="13" t="s">
        <v>181</v>
      </c>
      <c r="E189" s="14"/>
      <c r="F189" s="14"/>
      <c r="G189" s="14">
        <f t="shared" si="2"/>
        <v>0</v>
      </c>
    </row>
    <row r="190" spans="2:7" x14ac:dyDescent="0.4">
      <c r="B190" s="12"/>
      <c r="C190" s="12"/>
      <c r="D190" s="13" t="s">
        <v>182</v>
      </c>
      <c r="E190" s="14"/>
      <c r="F190" s="14"/>
      <c r="G190" s="14">
        <f t="shared" si="2"/>
        <v>0</v>
      </c>
    </row>
    <row r="191" spans="2:7" x14ac:dyDescent="0.4">
      <c r="B191" s="12"/>
      <c r="C191" s="12"/>
      <c r="D191" s="13" t="s">
        <v>183</v>
      </c>
      <c r="E191" s="14">
        <f>+E192+E193+E194+E195</f>
        <v>0</v>
      </c>
      <c r="F191" s="14">
        <f>+F192+F193+F194+F195</f>
        <v>0</v>
      </c>
      <c r="G191" s="14">
        <f t="shared" si="2"/>
        <v>0</v>
      </c>
    </row>
    <row r="192" spans="2:7" x14ac:dyDescent="0.4">
      <c r="B192" s="12"/>
      <c r="C192" s="12"/>
      <c r="D192" s="13" t="s">
        <v>184</v>
      </c>
      <c r="E192" s="14"/>
      <c r="F192" s="14"/>
      <c r="G192" s="14">
        <f t="shared" si="2"/>
        <v>0</v>
      </c>
    </row>
    <row r="193" spans="2:7" x14ac:dyDescent="0.4">
      <c r="B193" s="12"/>
      <c r="C193" s="12"/>
      <c r="D193" s="13" t="s">
        <v>185</v>
      </c>
      <c r="E193" s="14"/>
      <c r="F193" s="14"/>
      <c r="G193" s="14">
        <f t="shared" si="2"/>
        <v>0</v>
      </c>
    </row>
    <row r="194" spans="2:7" x14ac:dyDescent="0.4">
      <c r="B194" s="12"/>
      <c r="C194" s="12"/>
      <c r="D194" s="13" t="s">
        <v>186</v>
      </c>
      <c r="E194" s="14"/>
      <c r="F194" s="14"/>
      <c r="G194" s="14">
        <f t="shared" si="2"/>
        <v>0</v>
      </c>
    </row>
    <row r="195" spans="2:7" x14ac:dyDescent="0.4">
      <c r="B195" s="12"/>
      <c r="C195" s="12"/>
      <c r="D195" s="13" t="s">
        <v>187</v>
      </c>
      <c r="E195" s="14"/>
      <c r="F195" s="14"/>
      <c r="G195" s="14">
        <f t="shared" si="2"/>
        <v>0</v>
      </c>
    </row>
    <row r="196" spans="2:7" x14ac:dyDescent="0.4">
      <c r="B196" s="12"/>
      <c r="C196" s="12"/>
      <c r="D196" s="13" t="s">
        <v>188</v>
      </c>
      <c r="E196" s="14"/>
      <c r="F196" s="14"/>
      <c r="G196" s="14">
        <f t="shared" si="2"/>
        <v>0</v>
      </c>
    </row>
    <row r="197" spans="2:7" x14ac:dyDescent="0.4">
      <c r="B197" s="12"/>
      <c r="C197" s="12"/>
      <c r="D197" s="13" t="s">
        <v>189</v>
      </c>
      <c r="E197" s="14"/>
      <c r="F197" s="14"/>
      <c r="G197" s="14">
        <f t="shared" si="2"/>
        <v>0</v>
      </c>
    </row>
    <row r="198" spans="2:7" x14ac:dyDescent="0.4">
      <c r="B198" s="12"/>
      <c r="C198" s="12"/>
      <c r="D198" s="13" t="s">
        <v>190</v>
      </c>
      <c r="E198" s="14"/>
      <c r="F198" s="14"/>
      <c r="G198" s="14">
        <f t="shared" si="2"/>
        <v>0</v>
      </c>
    </row>
    <row r="199" spans="2:7" x14ac:dyDescent="0.4">
      <c r="B199" s="12"/>
      <c r="C199" s="12"/>
      <c r="D199" s="13" t="s">
        <v>191</v>
      </c>
      <c r="E199" s="14">
        <f>+E200+E201+E202+E203</f>
        <v>0</v>
      </c>
      <c r="F199" s="14">
        <f>+F200+F201+F202+F203</f>
        <v>0</v>
      </c>
      <c r="G199" s="14">
        <f t="shared" ref="G199:G238" si="3">E199-F199</f>
        <v>0</v>
      </c>
    </row>
    <row r="200" spans="2:7" x14ac:dyDescent="0.4">
      <c r="B200" s="12"/>
      <c r="C200" s="12"/>
      <c r="D200" s="13" t="s">
        <v>192</v>
      </c>
      <c r="E200" s="14"/>
      <c r="F200" s="14"/>
      <c r="G200" s="14">
        <f t="shared" si="3"/>
        <v>0</v>
      </c>
    </row>
    <row r="201" spans="2:7" x14ac:dyDescent="0.4">
      <c r="B201" s="12"/>
      <c r="C201" s="12"/>
      <c r="D201" s="13" t="s">
        <v>193</v>
      </c>
      <c r="E201" s="14"/>
      <c r="F201" s="14"/>
      <c r="G201" s="14">
        <f t="shared" si="3"/>
        <v>0</v>
      </c>
    </row>
    <row r="202" spans="2:7" x14ac:dyDescent="0.4">
      <c r="B202" s="12"/>
      <c r="C202" s="12"/>
      <c r="D202" s="13" t="s">
        <v>194</v>
      </c>
      <c r="E202" s="14"/>
      <c r="F202" s="14"/>
      <c r="G202" s="14">
        <f t="shared" si="3"/>
        <v>0</v>
      </c>
    </row>
    <row r="203" spans="2:7" x14ac:dyDescent="0.4">
      <c r="B203" s="12"/>
      <c r="C203" s="12"/>
      <c r="D203" s="13" t="s">
        <v>195</v>
      </c>
      <c r="E203" s="14"/>
      <c r="F203" s="14"/>
      <c r="G203" s="14">
        <f t="shared" si="3"/>
        <v>0</v>
      </c>
    </row>
    <row r="204" spans="2:7" x14ac:dyDescent="0.4">
      <c r="B204" s="12"/>
      <c r="C204" s="15"/>
      <c r="D204" s="16" t="s">
        <v>196</v>
      </c>
      <c r="E204" s="17">
        <f>+E181+E184+E187+E188+E191+E196+E197+E198+E199</f>
        <v>0</v>
      </c>
      <c r="F204" s="17">
        <f>+F181+F184+F187+F188+F191+F196+F197+F198+F199</f>
        <v>0</v>
      </c>
      <c r="G204" s="17">
        <f t="shared" si="3"/>
        <v>0</v>
      </c>
    </row>
    <row r="205" spans="2:7" x14ac:dyDescent="0.4">
      <c r="B205" s="12"/>
      <c r="C205" s="9" t="s">
        <v>61</v>
      </c>
      <c r="D205" s="13" t="s">
        <v>197</v>
      </c>
      <c r="E205" s="14"/>
      <c r="F205" s="14"/>
      <c r="G205" s="14">
        <f t="shared" si="3"/>
        <v>0</v>
      </c>
    </row>
    <row r="206" spans="2:7" x14ac:dyDescent="0.4">
      <c r="B206" s="12"/>
      <c r="C206" s="12"/>
      <c r="D206" s="13" t="s">
        <v>198</v>
      </c>
      <c r="E206" s="14">
        <f>+E207+E208+E209+E210+E211+E212+E213+E214+E215</f>
        <v>0</v>
      </c>
      <c r="F206" s="14">
        <f>+F207+F208+F209+F210+F211+F212+F213+F214+F215</f>
        <v>0</v>
      </c>
      <c r="G206" s="14">
        <f t="shared" si="3"/>
        <v>0</v>
      </c>
    </row>
    <row r="207" spans="2:7" x14ac:dyDescent="0.4">
      <c r="B207" s="12"/>
      <c r="C207" s="12"/>
      <c r="D207" s="13" t="s">
        <v>199</v>
      </c>
      <c r="E207" s="14"/>
      <c r="F207" s="14"/>
      <c r="G207" s="14">
        <f t="shared" si="3"/>
        <v>0</v>
      </c>
    </row>
    <row r="208" spans="2:7" x14ac:dyDescent="0.4">
      <c r="B208" s="12"/>
      <c r="C208" s="12"/>
      <c r="D208" s="13" t="s">
        <v>200</v>
      </c>
      <c r="E208" s="14"/>
      <c r="F208" s="14"/>
      <c r="G208" s="14">
        <f t="shared" si="3"/>
        <v>0</v>
      </c>
    </row>
    <row r="209" spans="2:7" x14ac:dyDescent="0.4">
      <c r="B209" s="12"/>
      <c r="C209" s="12"/>
      <c r="D209" s="13" t="s">
        <v>201</v>
      </c>
      <c r="E209" s="14"/>
      <c r="F209" s="14"/>
      <c r="G209" s="14">
        <f t="shared" si="3"/>
        <v>0</v>
      </c>
    </row>
    <row r="210" spans="2:7" x14ac:dyDescent="0.4">
      <c r="B210" s="12"/>
      <c r="C210" s="12"/>
      <c r="D210" s="13" t="s">
        <v>202</v>
      </c>
      <c r="E210" s="14"/>
      <c r="F210" s="14"/>
      <c r="G210" s="14">
        <f t="shared" si="3"/>
        <v>0</v>
      </c>
    </row>
    <row r="211" spans="2:7" x14ac:dyDescent="0.4">
      <c r="B211" s="12"/>
      <c r="C211" s="12"/>
      <c r="D211" s="13" t="s">
        <v>203</v>
      </c>
      <c r="E211" s="14"/>
      <c r="F211" s="14"/>
      <c r="G211" s="14">
        <f t="shared" si="3"/>
        <v>0</v>
      </c>
    </row>
    <row r="212" spans="2:7" x14ac:dyDescent="0.4">
      <c r="B212" s="12"/>
      <c r="C212" s="12"/>
      <c r="D212" s="13" t="s">
        <v>204</v>
      </c>
      <c r="E212" s="14"/>
      <c r="F212" s="14"/>
      <c r="G212" s="14">
        <f t="shared" si="3"/>
        <v>0</v>
      </c>
    </row>
    <row r="213" spans="2:7" x14ac:dyDescent="0.4">
      <c r="B213" s="12"/>
      <c r="C213" s="12"/>
      <c r="D213" s="13" t="s">
        <v>205</v>
      </c>
      <c r="E213" s="14"/>
      <c r="F213" s="14"/>
      <c r="G213" s="14">
        <f t="shared" si="3"/>
        <v>0</v>
      </c>
    </row>
    <row r="214" spans="2:7" x14ac:dyDescent="0.4">
      <c r="B214" s="12"/>
      <c r="C214" s="12"/>
      <c r="D214" s="13" t="s">
        <v>206</v>
      </c>
      <c r="E214" s="14"/>
      <c r="F214" s="14"/>
      <c r="G214" s="14">
        <f t="shared" si="3"/>
        <v>0</v>
      </c>
    </row>
    <row r="215" spans="2:7" x14ac:dyDescent="0.4">
      <c r="B215" s="12"/>
      <c r="C215" s="12"/>
      <c r="D215" s="13" t="s">
        <v>207</v>
      </c>
      <c r="E215" s="14"/>
      <c r="F215" s="14"/>
      <c r="G215" s="14">
        <f t="shared" si="3"/>
        <v>0</v>
      </c>
    </row>
    <row r="216" spans="2:7" x14ac:dyDescent="0.4">
      <c r="B216" s="12"/>
      <c r="C216" s="12"/>
      <c r="D216" s="13" t="s">
        <v>208</v>
      </c>
      <c r="E216" s="14"/>
      <c r="F216" s="14"/>
      <c r="G216" s="14">
        <f t="shared" si="3"/>
        <v>0</v>
      </c>
    </row>
    <row r="217" spans="2:7" x14ac:dyDescent="0.4">
      <c r="B217" s="12"/>
      <c r="C217" s="12"/>
      <c r="D217" s="13" t="s">
        <v>209</v>
      </c>
      <c r="E217" s="14"/>
      <c r="F217" s="14"/>
      <c r="G217" s="14">
        <f t="shared" si="3"/>
        <v>0</v>
      </c>
    </row>
    <row r="218" spans="2:7" x14ac:dyDescent="0.4">
      <c r="B218" s="12"/>
      <c r="C218" s="12"/>
      <c r="D218" s="13" t="s">
        <v>210</v>
      </c>
      <c r="E218" s="14"/>
      <c r="F218" s="14"/>
      <c r="G218" s="14">
        <f t="shared" si="3"/>
        <v>0</v>
      </c>
    </row>
    <row r="219" spans="2:7" x14ac:dyDescent="0.4">
      <c r="B219" s="12"/>
      <c r="C219" s="12"/>
      <c r="D219" s="13" t="s">
        <v>211</v>
      </c>
      <c r="E219" s="14">
        <v>29731200</v>
      </c>
      <c r="F219" s="14"/>
      <c r="G219" s="14">
        <f t="shared" si="3"/>
        <v>29731200</v>
      </c>
    </row>
    <row r="220" spans="2:7" x14ac:dyDescent="0.4">
      <c r="B220" s="12"/>
      <c r="C220" s="12"/>
      <c r="D220" s="13" t="s">
        <v>212</v>
      </c>
      <c r="E220" s="14"/>
      <c r="F220" s="14"/>
      <c r="G220" s="14">
        <f t="shared" si="3"/>
        <v>0</v>
      </c>
    </row>
    <row r="221" spans="2:7" x14ac:dyDescent="0.4">
      <c r="B221" s="12"/>
      <c r="C221" s="12"/>
      <c r="D221" s="13" t="s">
        <v>213</v>
      </c>
      <c r="E221" s="14">
        <f>+E222</f>
        <v>0</v>
      </c>
      <c r="F221" s="14">
        <f>+F222</f>
        <v>0</v>
      </c>
      <c r="G221" s="14">
        <f t="shared" si="3"/>
        <v>0</v>
      </c>
    </row>
    <row r="222" spans="2:7" x14ac:dyDescent="0.4">
      <c r="B222" s="12"/>
      <c r="C222" s="12"/>
      <c r="D222" s="13" t="s">
        <v>194</v>
      </c>
      <c r="E222" s="14"/>
      <c r="F222" s="14"/>
      <c r="G222" s="14">
        <f t="shared" si="3"/>
        <v>0</v>
      </c>
    </row>
    <row r="223" spans="2:7" x14ac:dyDescent="0.4">
      <c r="B223" s="12"/>
      <c r="C223" s="15"/>
      <c r="D223" s="16" t="s">
        <v>214</v>
      </c>
      <c r="E223" s="17">
        <f>+E205+E206+E216+E217+E218+E219+E220+E221</f>
        <v>29731200</v>
      </c>
      <c r="F223" s="17">
        <f>+F205+F206+F216+F217+F218+F219+F220+F221</f>
        <v>0</v>
      </c>
      <c r="G223" s="17">
        <f t="shared" si="3"/>
        <v>29731200</v>
      </c>
    </row>
    <row r="224" spans="2:7" x14ac:dyDescent="0.4">
      <c r="B224" s="15"/>
      <c r="C224" s="24" t="s">
        <v>215</v>
      </c>
      <c r="D224" s="25"/>
      <c r="E224" s="26">
        <f xml:space="preserve"> +E204 - E223</f>
        <v>-29731200</v>
      </c>
      <c r="F224" s="26">
        <f xml:space="preserve"> +F204 - F223</f>
        <v>0</v>
      </c>
      <c r="G224" s="26">
        <f t="shared" si="3"/>
        <v>-29731200</v>
      </c>
    </row>
    <row r="225" spans="2:7" x14ac:dyDescent="0.4">
      <c r="B225" s="18" t="s">
        <v>216</v>
      </c>
      <c r="C225" s="27"/>
      <c r="D225" s="28"/>
      <c r="E225" s="29">
        <f xml:space="preserve"> +E180 +E224</f>
        <v>3011097</v>
      </c>
      <c r="F225" s="29">
        <f xml:space="preserve"> +F180 +F224</f>
        <v>26336777</v>
      </c>
      <c r="G225" s="29">
        <f t="shared" si="3"/>
        <v>-23325680</v>
      </c>
    </row>
    <row r="226" spans="2:7" x14ac:dyDescent="0.4">
      <c r="B226" s="30" t="s">
        <v>217</v>
      </c>
      <c r="C226" s="27" t="s">
        <v>218</v>
      </c>
      <c r="D226" s="28"/>
      <c r="E226" s="29">
        <v>231930934</v>
      </c>
      <c r="F226" s="29">
        <v>207634157</v>
      </c>
      <c r="G226" s="29">
        <f t="shared" si="3"/>
        <v>24296777</v>
      </c>
    </row>
    <row r="227" spans="2:7" x14ac:dyDescent="0.4">
      <c r="B227" s="31"/>
      <c r="C227" s="27" t="s">
        <v>219</v>
      </c>
      <c r="D227" s="28"/>
      <c r="E227" s="29">
        <f xml:space="preserve"> +E225 +E226</f>
        <v>234942031</v>
      </c>
      <c r="F227" s="29">
        <f xml:space="preserve"> +F225 +F226</f>
        <v>233970934</v>
      </c>
      <c r="G227" s="29">
        <f t="shared" si="3"/>
        <v>971097</v>
      </c>
    </row>
    <row r="228" spans="2:7" x14ac:dyDescent="0.4">
      <c r="B228" s="31"/>
      <c r="C228" s="27" t="s">
        <v>220</v>
      </c>
      <c r="D228" s="28"/>
      <c r="E228" s="29"/>
      <c r="F228" s="29"/>
      <c r="G228" s="29">
        <f t="shared" si="3"/>
        <v>0</v>
      </c>
    </row>
    <row r="229" spans="2:7" x14ac:dyDescent="0.4">
      <c r="B229" s="31"/>
      <c r="C229" s="27" t="s">
        <v>221</v>
      </c>
      <c r="D229" s="28"/>
      <c r="E229" s="29">
        <f>+E230+E231+E232</f>
        <v>0</v>
      </c>
      <c r="F229" s="29">
        <f>+F230+F231+F232</f>
        <v>0</v>
      </c>
      <c r="G229" s="29">
        <f t="shared" si="3"/>
        <v>0</v>
      </c>
    </row>
    <row r="230" spans="2:7" x14ac:dyDescent="0.4">
      <c r="B230" s="31"/>
      <c r="C230" s="32" t="s">
        <v>222</v>
      </c>
      <c r="D230" s="25"/>
      <c r="E230" s="26"/>
      <c r="F230" s="26"/>
      <c r="G230" s="26">
        <f t="shared" si="3"/>
        <v>0</v>
      </c>
    </row>
    <row r="231" spans="2:7" x14ac:dyDescent="0.4">
      <c r="B231" s="31"/>
      <c r="C231" s="32" t="s">
        <v>223</v>
      </c>
      <c r="D231" s="25"/>
      <c r="E231" s="26"/>
      <c r="F231" s="26"/>
      <c r="G231" s="26">
        <f t="shared" si="3"/>
        <v>0</v>
      </c>
    </row>
    <row r="232" spans="2:7" x14ac:dyDescent="0.4">
      <c r="B232" s="31"/>
      <c r="C232" s="32" t="s">
        <v>224</v>
      </c>
      <c r="D232" s="25"/>
      <c r="E232" s="26"/>
      <c r="F232" s="26"/>
      <c r="G232" s="26">
        <f t="shared" si="3"/>
        <v>0</v>
      </c>
    </row>
    <row r="233" spans="2:7" x14ac:dyDescent="0.4">
      <c r="B233" s="31"/>
      <c r="C233" s="27" t="s">
        <v>225</v>
      </c>
      <c r="D233" s="28"/>
      <c r="E233" s="29">
        <f>+E234+E235+E236+E237</f>
        <v>0</v>
      </c>
      <c r="F233" s="29">
        <f>+F234+F235+F236+F237</f>
        <v>2040000</v>
      </c>
      <c r="G233" s="29">
        <f t="shared" si="3"/>
        <v>-2040000</v>
      </c>
    </row>
    <row r="234" spans="2:7" x14ac:dyDescent="0.4">
      <c r="B234" s="31"/>
      <c r="C234" s="32" t="s">
        <v>226</v>
      </c>
      <c r="D234" s="25"/>
      <c r="E234" s="26"/>
      <c r="F234" s="26">
        <v>2040000</v>
      </c>
      <c r="G234" s="26">
        <f t="shared" si="3"/>
        <v>-2040000</v>
      </c>
    </row>
    <row r="235" spans="2:7" x14ac:dyDescent="0.4">
      <c r="B235" s="31"/>
      <c r="C235" s="32" t="s">
        <v>227</v>
      </c>
      <c r="D235" s="25"/>
      <c r="E235" s="26"/>
      <c r="F235" s="26"/>
      <c r="G235" s="26">
        <f t="shared" si="3"/>
        <v>0</v>
      </c>
    </row>
    <row r="236" spans="2:7" x14ac:dyDescent="0.4">
      <c r="B236" s="31"/>
      <c r="C236" s="32" t="s">
        <v>228</v>
      </c>
      <c r="D236" s="25"/>
      <c r="E236" s="26"/>
      <c r="F236" s="26"/>
      <c r="G236" s="26">
        <f t="shared" si="3"/>
        <v>0</v>
      </c>
    </row>
    <row r="237" spans="2:7" x14ac:dyDescent="0.4">
      <c r="B237" s="31"/>
      <c r="C237" s="32" t="s">
        <v>229</v>
      </c>
      <c r="D237" s="25"/>
      <c r="E237" s="26"/>
      <c r="F237" s="26"/>
      <c r="G237" s="26">
        <f t="shared" si="3"/>
        <v>0</v>
      </c>
    </row>
    <row r="238" spans="2:7" x14ac:dyDescent="0.4">
      <c r="B238" s="33"/>
      <c r="C238" s="27" t="s">
        <v>230</v>
      </c>
      <c r="D238" s="28"/>
      <c r="E238" s="29">
        <f xml:space="preserve"> +E227 +E228 +E229 - E233</f>
        <v>234942031</v>
      </c>
      <c r="F238" s="29">
        <f xml:space="preserve"> +F227 +F228 +F229 - F233</f>
        <v>231930934</v>
      </c>
      <c r="G238" s="29">
        <f t="shared" si="3"/>
        <v>3011097</v>
      </c>
    </row>
  </sheetData>
  <mergeCells count="13">
    <mergeCell ref="B226:B238"/>
    <mergeCell ref="B149:B179"/>
    <mergeCell ref="C149:C164"/>
    <mergeCell ref="C165:C178"/>
    <mergeCell ref="B181:B224"/>
    <mergeCell ref="C181:C204"/>
    <mergeCell ref="C205:C223"/>
    <mergeCell ref="B2:G2"/>
    <mergeCell ref="B3:G3"/>
    <mergeCell ref="B5:D5"/>
    <mergeCell ref="B6:B148"/>
    <mergeCell ref="C6:C68"/>
    <mergeCell ref="C69:C147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DCEFC-7FDB-418E-9EFA-7752DCD687F8}">
  <sheetPr>
    <pageSetUpPr fitToPage="1"/>
  </sheetPr>
  <dimension ref="B1:G238"/>
  <sheetViews>
    <sheetView showGridLines="0" workbookViewId="0"/>
  </sheetViews>
  <sheetFormatPr defaultRowHeight="18.75" x14ac:dyDescent="0.4"/>
  <cols>
    <col min="1" max="3" width="2.875" customWidth="1"/>
    <col min="4" max="4" width="59.75" customWidth="1"/>
    <col min="5" max="7" width="20.75" customWidth="1"/>
  </cols>
  <sheetData>
    <row r="1" spans="2:7" ht="21" x14ac:dyDescent="0.4">
      <c r="B1" s="1"/>
      <c r="C1" s="1"/>
      <c r="D1" s="1"/>
      <c r="E1" s="2"/>
      <c r="F1" s="2"/>
      <c r="G1" s="3" t="s">
        <v>0</v>
      </c>
    </row>
    <row r="2" spans="2:7" ht="21" x14ac:dyDescent="0.4">
      <c r="B2" s="4" t="s">
        <v>236</v>
      </c>
      <c r="C2" s="4"/>
      <c r="D2" s="4"/>
      <c r="E2" s="4"/>
      <c r="F2" s="4"/>
      <c r="G2" s="4"/>
    </row>
    <row r="3" spans="2:7" ht="21" x14ac:dyDescent="0.4">
      <c r="B3" s="5" t="s">
        <v>2</v>
      </c>
      <c r="C3" s="5"/>
      <c r="D3" s="5"/>
      <c r="E3" s="5"/>
      <c r="F3" s="5"/>
      <c r="G3" s="5"/>
    </row>
    <row r="4" spans="2:7" x14ac:dyDescent="0.4">
      <c r="B4" s="6"/>
      <c r="C4" s="6"/>
      <c r="D4" s="6"/>
      <c r="E4" s="6"/>
      <c r="F4" s="2"/>
      <c r="G4" s="6" t="s">
        <v>3</v>
      </c>
    </row>
    <row r="5" spans="2:7" x14ac:dyDescent="0.4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</row>
    <row r="6" spans="2:7" x14ac:dyDescent="0.4">
      <c r="B6" s="9" t="s">
        <v>8</v>
      </c>
      <c r="C6" s="9" t="s">
        <v>9</v>
      </c>
      <c r="D6" s="10" t="s">
        <v>10</v>
      </c>
      <c r="E6" s="11">
        <f>+E7+E11+E18+E25+E28+E32+E45</f>
        <v>104276370</v>
      </c>
      <c r="F6" s="11">
        <f>+F7+F11+F18+F25+F28+F32+F45</f>
        <v>98738566</v>
      </c>
      <c r="G6" s="11">
        <f>E6-F6</f>
        <v>5537804</v>
      </c>
    </row>
    <row r="7" spans="2:7" x14ac:dyDescent="0.4">
      <c r="B7" s="12"/>
      <c r="C7" s="12"/>
      <c r="D7" s="13" t="s">
        <v>11</v>
      </c>
      <c r="E7" s="14">
        <f>+E8+E9+E10</f>
        <v>0</v>
      </c>
      <c r="F7" s="14">
        <f>+F8+F9+F10</f>
        <v>0</v>
      </c>
      <c r="G7" s="14">
        <f t="shared" ref="G7:G70" si="0">E7-F7</f>
        <v>0</v>
      </c>
    </row>
    <row r="8" spans="2:7" x14ac:dyDescent="0.4">
      <c r="B8" s="12"/>
      <c r="C8" s="12"/>
      <c r="D8" s="13" t="s">
        <v>12</v>
      </c>
      <c r="E8" s="14"/>
      <c r="F8" s="14"/>
      <c r="G8" s="14">
        <f t="shared" si="0"/>
        <v>0</v>
      </c>
    </row>
    <row r="9" spans="2:7" x14ac:dyDescent="0.4">
      <c r="B9" s="12"/>
      <c r="C9" s="12"/>
      <c r="D9" s="13" t="s">
        <v>13</v>
      </c>
      <c r="E9" s="14"/>
      <c r="F9" s="14"/>
      <c r="G9" s="14">
        <f t="shared" si="0"/>
        <v>0</v>
      </c>
    </row>
    <row r="10" spans="2:7" x14ac:dyDescent="0.4">
      <c r="B10" s="12"/>
      <c r="C10" s="12"/>
      <c r="D10" s="13" t="s">
        <v>14</v>
      </c>
      <c r="E10" s="14"/>
      <c r="F10" s="14"/>
      <c r="G10" s="14">
        <f t="shared" si="0"/>
        <v>0</v>
      </c>
    </row>
    <row r="11" spans="2:7" x14ac:dyDescent="0.4">
      <c r="B11" s="12"/>
      <c r="C11" s="12"/>
      <c r="D11" s="13" t="s">
        <v>15</v>
      </c>
      <c r="E11" s="14">
        <f>+E12+E13+E14+E15+E16+E17</f>
        <v>103111394</v>
      </c>
      <c r="F11" s="14">
        <f>+F12+F13+F14+F15+F16+F17</f>
        <v>98738566</v>
      </c>
      <c r="G11" s="14">
        <f t="shared" si="0"/>
        <v>4372828</v>
      </c>
    </row>
    <row r="12" spans="2:7" x14ac:dyDescent="0.4">
      <c r="B12" s="12"/>
      <c r="C12" s="12"/>
      <c r="D12" s="13" t="s">
        <v>12</v>
      </c>
      <c r="E12" s="14">
        <v>103111394</v>
      </c>
      <c r="F12" s="14">
        <v>98738566</v>
      </c>
      <c r="G12" s="14">
        <f t="shared" si="0"/>
        <v>4372828</v>
      </c>
    </row>
    <row r="13" spans="2:7" x14ac:dyDescent="0.4">
      <c r="B13" s="12"/>
      <c r="C13" s="12"/>
      <c r="D13" s="13" t="s">
        <v>16</v>
      </c>
      <c r="E13" s="14"/>
      <c r="F13" s="14"/>
      <c r="G13" s="14">
        <f t="shared" si="0"/>
        <v>0</v>
      </c>
    </row>
    <row r="14" spans="2:7" x14ac:dyDescent="0.4">
      <c r="B14" s="12"/>
      <c r="C14" s="12"/>
      <c r="D14" s="13" t="s">
        <v>17</v>
      </c>
      <c r="E14" s="14"/>
      <c r="F14" s="14"/>
      <c r="G14" s="14">
        <f t="shared" si="0"/>
        <v>0</v>
      </c>
    </row>
    <row r="15" spans="2:7" x14ac:dyDescent="0.4">
      <c r="B15" s="12"/>
      <c r="C15" s="12"/>
      <c r="D15" s="13" t="s">
        <v>18</v>
      </c>
      <c r="E15" s="14"/>
      <c r="F15" s="14"/>
      <c r="G15" s="14">
        <f t="shared" si="0"/>
        <v>0</v>
      </c>
    </row>
    <row r="16" spans="2:7" x14ac:dyDescent="0.4">
      <c r="B16" s="12"/>
      <c r="C16" s="12"/>
      <c r="D16" s="13" t="s">
        <v>19</v>
      </c>
      <c r="E16" s="14"/>
      <c r="F16" s="14"/>
      <c r="G16" s="14">
        <f t="shared" si="0"/>
        <v>0</v>
      </c>
    </row>
    <row r="17" spans="2:7" x14ac:dyDescent="0.4">
      <c r="B17" s="12"/>
      <c r="C17" s="12"/>
      <c r="D17" s="13" t="s">
        <v>20</v>
      </c>
      <c r="E17" s="14"/>
      <c r="F17" s="14"/>
      <c r="G17" s="14">
        <f t="shared" si="0"/>
        <v>0</v>
      </c>
    </row>
    <row r="18" spans="2:7" x14ac:dyDescent="0.4">
      <c r="B18" s="12"/>
      <c r="C18" s="12"/>
      <c r="D18" s="13" t="s">
        <v>21</v>
      </c>
      <c r="E18" s="14">
        <f>+E19+E20+E21+E22+E23+E24</f>
        <v>0</v>
      </c>
      <c r="F18" s="14">
        <f>+F19+F20+F21+F22+F23+F24</f>
        <v>0</v>
      </c>
      <c r="G18" s="14">
        <f t="shared" si="0"/>
        <v>0</v>
      </c>
    </row>
    <row r="19" spans="2:7" x14ac:dyDescent="0.4">
      <c r="B19" s="12"/>
      <c r="C19" s="12"/>
      <c r="D19" s="13" t="s">
        <v>12</v>
      </c>
      <c r="E19" s="14"/>
      <c r="F19" s="14"/>
      <c r="G19" s="14">
        <f t="shared" si="0"/>
        <v>0</v>
      </c>
    </row>
    <row r="20" spans="2:7" x14ac:dyDescent="0.4">
      <c r="B20" s="12"/>
      <c r="C20" s="12"/>
      <c r="D20" s="13" t="s">
        <v>16</v>
      </c>
      <c r="E20" s="14"/>
      <c r="F20" s="14"/>
      <c r="G20" s="14">
        <f t="shared" si="0"/>
        <v>0</v>
      </c>
    </row>
    <row r="21" spans="2:7" x14ac:dyDescent="0.4">
      <c r="B21" s="12"/>
      <c r="C21" s="12"/>
      <c r="D21" s="13" t="s">
        <v>17</v>
      </c>
      <c r="E21" s="14"/>
      <c r="F21" s="14"/>
      <c r="G21" s="14">
        <f t="shared" si="0"/>
        <v>0</v>
      </c>
    </row>
    <row r="22" spans="2:7" x14ac:dyDescent="0.4">
      <c r="B22" s="12"/>
      <c r="C22" s="12"/>
      <c r="D22" s="13" t="s">
        <v>18</v>
      </c>
      <c r="E22" s="14"/>
      <c r="F22" s="14"/>
      <c r="G22" s="14">
        <f t="shared" si="0"/>
        <v>0</v>
      </c>
    </row>
    <row r="23" spans="2:7" x14ac:dyDescent="0.4">
      <c r="B23" s="12"/>
      <c r="C23" s="12"/>
      <c r="D23" s="13" t="s">
        <v>19</v>
      </c>
      <c r="E23" s="14"/>
      <c r="F23" s="14"/>
      <c r="G23" s="14">
        <f t="shared" si="0"/>
        <v>0</v>
      </c>
    </row>
    <row r="24" spans="2:7" x14ac:dyDescent="0.4">
      <c r="B24" s="12"/>
      <c r="C24" s="12"/>
      <c r="D24" s="13" t="s">
        <v>20</v>
      </c>
      <c r="E24" s="14"/>
      <c r="F24" s="14"/>
      <c r="G24" s="14">
        <f t="shared" si="0"/>
        <v>0</v>
      </c>
    </row>
    <row r="25" spans="2:7" x14ac:dyDescent="0.4">
      <c r="B25" s="12"/>
      <c r="C25" s="12"/>
      <c r="D25" s="13" t="s">
        <v>22</v>
      </c>
      <c r="E25" s="14">
        <f>+E26+E27</f>
        <v>0</v>
      </c>
      <c r="F25" s="14">
        <f>+F26+F27</f>
        <v>0</v>
      </c>
      <c r="G25" s="14">
        <f t="shared" si="0"/>
        <v>0</v>
      </c>
    </row>
    <row r="26" spans="2:7" x14ac:dyDescent="0.4">
      <c r="B26" s="12"/>
      <c r="C26" s="12"/>
      <c r="D26" s="13" t="s">
        <v>23</v>
      </c>
      <c r="E26" s="14"/>
      <c r="F26" s="14"/>
      <c r="G26" s="14">
        <f t="shared" si="0"/>
        <v>0</v>
      </c>
    </row>
    <row r="27" spans="2:7" x14ac:dyDescent="0.4">
      <c r="B27" s="12"/>
      <c r="C27" s="12"/>
      <c r="D27" s="13" t="s">
        <v>24</v>
      </c>
      <c r="E27" s="14"/>
      <c r="F27" s="14"/>
      <c r="G27" s="14">
        <f t="shared" si="0"/>
        <v>0</v>
      </c>
    </row>
    <row r="28" spans="2:7" x14ac:dyDescent="0.4">
      <c r="B28" s="12"/>
      <c r="C28" s="12"/>
      <c r="D28" s="13" t="s">
        <v>25</v>
      </c>
      <c r="E28" s="14">
        <f>+E29+E30+E31</f>
        <v>0</v>
      </c>
      <c r="F28" s="14">
        <f>+F29+F30+F31</f>
        <v>0</v>
      </c>
      <c r="G28" s="14">
        <f t="shared" si="0"/>
        <v>0</v>
      </c>
    </row>
    <row r="29" spans="2:7" x14ac:dyDescent="0.4">
      <c r="B29" s="12"/>
      <c r="C29" s="12"/>
      <c r="D29" s="13" t="s">
        <v>26</v>
      </c>
      <c r="E29" s="14"/>
      <c r="F29" s="14"/>
      <c r="G29" s="14">
        <f t="shared" si="0"/>
        <v>0</v>
      </c>
    </row>
    <row r="30" spans="2:7" x14ac:dyDescent="0.4">
      <c r="B30" s="12"/>
      <c r="C30" s="12"/>
      <c r="D30" s="13" t="s">
        <v>27</v>
      </c>
      <c r="E30" s="14"/>
      <c r="F30" s="14"/>
      <c r="G30" s="14">
        <f t="shared" si="0"/>
        <v>0</v>
      </c>
    </row>
    <row r="31" spans="2:7" x14ac:dyDescent="0.4">
      <c r="B31" s="12"/>
      <c r="C31" s="12"/>
      <c r="D31" s="13" t="s">
        <v>28</v>
      </c>
      <c r="E31" s="14"/>
      <c r="F31" s="14"/>
      <c r="G31" s="14">
        <f t="shared" si="0"/>
        <v>0</v>
      </c>
    </row>
    <row r="32" spans="2:7" x14ac:dyDescent="0.4">
      <c r="B32" s="12"/>
      <c r="C32" s="12"/>
      <c r="D32" s="13" t="s">
        <v>29</v>
      </c>
      <c r="E32" s="14">
        <f>+E33+E34+E35+E36+E37+E38+E39+E40+E41+E42+E43+E44</f>
        <v>0</v>
      </c>
      <c r="F32" s="14">
        <f>+F33+F34+F35+F36+F37+F38+F39+F40+F41+F42+F43+F44</f>
        <v>0</v>
      </c>
      <c r="G32" s="14">
        <f t="shared" si="0"/>
        <v>0</v>
      </c>
    </row>
    <row r="33" spans="2:7" x14ac:dyDescent="0.4">
      <c r="B33" s="12"/>
      <c r="C33" s="12"/>
      <c r="D33" s="13" t="s">
        <v>30</v>
      </c>
      <c r="E33" s="14"/>
      <c r="F33" s="14"/>
      <c r="G33" s="14">
        <f t="shared" si="0"/>
        <v>0</v>
      </c>
    </row>
    <row r="34" spans="2:7" x14ac:dyDescent="0.4">
      <c r="B34" s="12"/>
      <c r="C34" s="12"/>
      <c r="D34" s="13" t="s">
        <v>31</v>
      </c>
      <c r="E34" s="14"/>
      <c r="F34" s="14"/>
      <c r="G34" s="14">
        <f t="shared" si="0"/>
        <v>0</v>
      </c>
    </row>
    <row r="35" spans="2:7" x14ac:dyDescent="0.4">
      <c r="B35" s="12"/>
      <c r="C35" s="12"/>
      <c r="D35" s="13" t="s">
        <v>32</v>
      </c>
      <c r="E35" s="14"/>
      <c r="F35" s="14"/>
      <c r="G35" s="14">
        <f t="shared" si="0"/>
        <v>0</v>
      </c>
    </row>
    <row r="36" spans="2:7" x14ac:dyDescent="0.4">
      <c r="B36" s="12"/>
      <c r="C36" s="12"/>
      <c r="D36" s="13" t="s">
        <v>33</v>
      </c>
      <c r="E36" s="14"/>
      <c r="F36" s="14"/>
      <c r="G36" s="14">
        <f t="shared" si="0"/>
        <v>0</v>
      </c>
    </row>
    <row r="37" spans="2:7" x14ac:dyDescent="0.4">
      <c r="B37" s="12"/>
      <c r="C37" s="12"/>
      <c r="D37" s="13" t="s">
        <v>34</v>
      </c>
      <c r="E37" s="14"/>
      <c r="F37" s="14"/>
      <c r="G37" s="14">
        <f t="shared" si="0"/>
        <v>0</v>
      </c>
    </row>
    <row r="38" spans="2:7" x14ac:dyDescent="0.4">
      <c r="B38" s="12"/>
      <c r="C38" s="12"/>
      <c r="D38" s="13" t="s">
        <v>35</v>
      </c>
      <c r="E38" s="14"/>
      <c r="F38" s="14"/>
      <c r="G38" s="14">
        <f t="shared" si="0"/>
        <v>0</v>
      </c>
    </row>
    <row r="39" spans="2:7" x14ac:dyDescent="0.4">
      <c r="B39" s="12"/>
      <c r="C39" s="12"/>
      <c r="D39" s="13" t="s">
        <v>36</v>
      </c>
      <c r="E39" s="14"/>
      <c r="F39" s="14"/>
      <c r="G39" s="14">
        <f t="shared" si="0"/>
        <v>0</v>
      </c>
    </row>
    <row r="40" spans="2:7" x14ac:dyDescent="0.4">
      <c r="B40" s="12"/>
      <c r="C40" s="12"/>
      <c r="D40" s="13" t="s">
        <v>37</v>
      </c>
      <c r="E40" s="14"/>
      <c r="F40" s="14"/>
      <c r="G40" s="14">
        <f t="shared" si="0"/>
        <v>0</v>
      </c>
    </row>
    <row r="41" spans="2:7" x14ac:dyDescent="0.4">
      <c r="B41" s="12"/>
      <c r="C41" s="12"/>
      <c r="D41" s="13" t="s">
        <v>38</v>
      </c>
      <c r="E41" s="14"/>
      <c r="F41" s="14"/>
      <c r="G41" s="14">
        <f t="shared" si="0"/>
        <v>0</v>
      </c>
    </row>
    <row r="42" spans="2:7" x14ac:dyDescent="0.4">
      <c r="B42" s="12"/>
      <c r="C42" s="12"/>
      <c r="D42" s="13" t="s">
        <v>39</v>
      </c>
      <c r="E42" s="14"/>
      <c r="F42" s="14"/>
      <c r="G42" s="14">
        <f t="shared" si="0"/>
        <v>0</v>
      </c>
    </row>
    <row r="43" spans="2:7" x14ac:dyDescent="0.4">
      <c r="B43" s="12"/>
      <c r="C43" s="12"/>
      <c r="D43" s="13" t="s">
        <v>40</v>
      </c>
      <c r="E43" s="14"/>
      <c r="F43" s="14"/>
      <c r="G43" s="14">
        <f t="shared" si="0"/>
        <v>0</v>
      </c>
    </row>
    <row r="44" spans="2:7" x14ac:dyDescent="0.4">
      <c r="B44" s="12"/>
      <c r="C44" s="12"/>
      <c r="D44" s="13" t="s">
        <v>41</v>
      </c>
      <c r="E44" s="14"/>
      <c r="F44" s="14"/>
      <c r="G44" s="14">
        <f t="shared" si="0"/>
        <v>0</v>
      </c>
    </row>
    <row r="45" spans="2:7" x14ac:dyDescent="0.4">
      <c r="B45" s="12"/>
      <c r="C45" s="12"/>
      <c r="D45" s="13" t="s">
        <v>42</v>
      </c>
      <c r="E45" s="14">
        <f>+E46+E47+E48+E49+E50+E51+E52+E53+E54</f>
        <v>1164976</v>
      </c>
      <c r="F45" s="14">
        <f>+F46+F47+F48+F49+F50+F51+F52+F53+F54</f>
        <v>0</v>
      </c>
      <c r="G45" s="14">
        <f t="shared" si="0"/>
        <v>1164976</v>
      </c>
    </row>
    <row r="46" spans="2:7" x14ac:dyDescent="0.4">
      <c r="B46" s="12"/>
      <c r="C46" s="12"/>
      <c r="D46" s="13" t="s">
        <v>43</v>
      </c>
      <c r="E46" s="14"/>
      <c r="F46" s="14"/>
      <c r="G46" s="14">
        <f t="shared" si="0"/>
        <v>0</v>
      </c>
    </row>
    <row r="47" spans="2:7" x14ac:dyDescent="0.4">
      <c r="B47" s="12"/>
      <c r="C47" s="12"/>
      <c r="D47" s="13" t="s">
        <v>44</v>
      </c>
      <c r="E47" s="14">
        <v>1164976</v>
      </c>
      <c r="F47" s="14"/>
      <c r="G47" s="14">
        <f t="shared" si="0"/>
        <v>1164976</v>
      </c>
    </row>
    <row r="48" spans="2:7" x14ac:dyDescent="0.4">
      <c r="B48" s="12"/>
      <c r="C48" s="12"/>
      <c r="D48" s="13" t="s">
        <v>45</v>
      </c>
      <c r="E48" s="14"/>
      <c r="F48" s="14"/>
      <c r="G48" s="14">
        <f t="shared" si="0"/>
        <v>0</v>
      </c>
    </row>
    <row r="49" spans="2:7" x14ac:dyDescent="0.4">
      <c r="B49" s="12"/>
      <c r="C49" s="12"/>
      <c r="D49" s="13" t="s">
        <v>46</v>
      </c>
      <c r="E49" s="14"/>
      <c r="F49" s="14"/>
      <c r="G49" s="14">
        <f t="shared" si="0"/>
        <v>0</v>
      </c>
    </row>
    <row r="50" spans="2:7" x14ac:dyDescent="0.4">
      <c r="B50" s="12"/>
      <c r="C50" s="12"/>
      <c r="D50" s="13" t="s">
        <v>47</v>
      </c>
      <c r="E50" s="14"/>
      <c r="F50" s="14"/>
      <c r="G50" s="14">
        <f t="shared" si="0"/>
        <v>0</v>
      </c>
    </row>
    <row r="51" spans="2:7" x14ac:dyDescent="0.4">
      <c r="B51" s="12"/>
      <c r="C51" s="12"/>
      <c r="D51" s="13" t="s">
        <v>48</v>
      </c>
      <c r="E51" s="14"/>
      <c r="F51" s="14"/>
      <c r="G51" s="14">
        <f t="shared" si="0"/>
        <v>0</v>
      </c>
    </row>
    <row r="52" spans="2:7" x14ac:dyDescent="0.4">
      <c r="B52" s="12"/>
      <c r="C52" s="12"/>
      <c r="D52" s="13" t="s">
        <v>49</v>
      </c>
      <c r="E52" s="14"/>
      <c r="F52" s="14"/>
      <c r="G52" s="14">
        <f t="shared" si="0"/>
        <v>0</v>
      </c>
    </row>
    <row r="53" spans="2:7" x14ac:dyDescent="0.4">
      <c r="B53" s="12"/>
      <c r="C53" s="12"/>
      <c r="D53" s="13" t="s">
        <v>50</v>
      </c>
      <c r="E53" s="14"/>
      <c r="F53" s="14"/>
      <c r="G53" s="14">
        <f t="shared" si="0"/>
        <v>0</v>
      </c>
    </row>
    <row r="54" spans="2:7" x14ac:dyDescent="0.4">
      <c r="B54" s="12"/>
      <c r="C54" s="12"/>
      <c r="D54" s="13" t="s">
        <v>51</v>
      </c>
      <c r="E54" s="14"/>
      <c r="F54" s="14"/>
      <c r="G54" s="14">
        <f t="shared" si="0"/>
        <v>0</v>
      </c>
    </row>
    <row r="55" spans="2:7" x14ac:dyDescent="0.4">
      <c r="B55" s="12"/>
      <c r="C55" s="12"/>
      <c r="D55" s="13" t="s">
        <v>52</v>
      </c>
      <c r="E55" s="14">
        <f>+E56</f>
        <v>87661775</v>
      </c>
      <c r="F55" s="14">
        <f>+F56</f>
        <v>82479901</v>
      </c>
      <c r="G55" s="14">
        <f t="shared" si="0"/>
        <v>5181874</v>
      </c>
    </row>
    <row r="56" spans="2:7" x14ac:dyDescent="0.4">
      <c r="B56" s="12"/>
      <c r="C56" s="12"/>
      <c r="D56" s="13" t="s">
        <v>53</v>
      </c>
      <c r="E56" s="14">
        <f>+E57+E58+E59+E60+E61+E62</f>
        <v>87661775</v>
      </c>
      <c r="F56" s="14">
        <f>+F57+F58+F59+F60+F61+F62</f>
        <v>82479901</v>
      </c>
      <c r="G56" s="14">
        <f t="shared" si="0"/>
        <v>5181874</v>
      </c>
    </row>
    <row r="57" spans="2:7" x14ac:dyDescent="0.4">
      <c r="B57" s="12"/>
      <c r="C57" s="12"/>
      <c r="D57" s="13" t="s">
        <v>54</v>
      </c>
      <c r="E57" s="14">
        <v>16852806</v>
      </c>
      <c r="F57" s="14">
        <v>15927383</v>
      </c>
      <c r="G57" s="14">
        <f t="shared" si="0"/>
        <v>925423</v>
      </c>
    </row>
    <row r="58" spans="2:7" x14ac:dyDescent="0.4">
      <c r="B58" s="12"/>
      <c r="C58" s="12"/>
      <c r="D58" s="13" t="s">
        <v>41</v>
      </c>
      <c r="E58" s="14">
        <v>67150964</v>
      </c>
      <c r="F58" s="14">
        <v>64211646</v>
      </c>
      <c r="G58" s="14">
        <f t="shared" si="0"/>
        <v>2939318</v>
      </c>
    </row>
    <row r="59" spans="2:7" x14ac:dyDescent="0.4">
      <c r="B59" s="12"/>
      <c r="C59" s="12"/>
      <c r="D59" s="13" t="s">
        <v>43</v>
      </c>
      <c r="E59" s="14"/>
      <c r="F59" s="14"/>
      <c r="G59" s="14">
        <f t="shared" si="0"/>
        <v>0</v>
      </c>
    </row>
    <row r="60" spans="2:7" x14ac:dyDescent="0.4">
      <c r="B60" s="12"/>
      <c r="C60" s="12"/>
      <c r="D60" s="13" t="s">
        <v>44</v>
      </c>
      <c r="E60" s="14">
        <v>3658005</v>
      </c>
      <c r="F60" s="14">
        <v>2340872</v>
      </c>
      <c r="G60" s="14">
        <f t="shared" si="0"/>
        <v>1317133</v>
      </c>
    </row>
    <row r="61" spans="2:7" x14ac:dyDescent="0.4">
      <c r="B61" s="12"/>
      <c r="C61" s="12"/>
      <c r="D61" s="13" t="s">
        <v>45</v>
      </c>
      <c r="E61" s="14"/>
      <c r="F61" s="14"/>
      <c r="G61" s="14">
        <f t="shared" si="0"/>
        <v>0</v>
      </c>
    </row>
    <row r="62" spans="2:7" x14ac:dyDescent="0.4">
      <c r="B62" s="12"/>
      <c r="C62" s="12"/>
      <c r="D62" s="13" t="s">
        <v>51</v>
      </c>
      <c r="E62" s="14"/>
      <c r="F62" s="14"/>
      <c r="G62" s="14">
        <f t="shared" si="0"/>
        <v>0</v>
      </c>
    </row>
    <row r="63" spans="2:7" x14ac:dyDescent="0.4">
      <c r="B63" s="12"/>
      <c r="C63" s="12"/>
      <c r="D63" s="13" t="s">
        <v>55</v>
      </c>
      <c r="E63" s="14">
        <f>+E64+E65</f>
        <v>0</v>
      </c>
      <c r="F63" s="14">
        <f>+F64+F65</f>
        <v>0</v>
      </c>
      <c r="G63" s="14">
        <f t="shared" si="0"/>
        <v>0</v>
      </c>
    </row>
    <row r="64" spans="2:7" x14ac:dyDescent="0.4">
      <c r="B64" s="12"/>
      <c r="C64" s="12"/>
      <c r="D64" s="13" t="s">
        <v>56</v>
      </c>
      <c r="E64" s="14"/>
      <c r="F64" s="14"/>
      <c r="G64" s="14">
        <f t="shared" si="0"/>
        <v>0</v>
      </c>
    </row>
    <row r="65" spans="2:7" x14ac:dyDescent="0.4">
      <c r="B65" s="12"/>
      <c r="C65" s="12"/>
      <c r="D65" s="13" t="s">
        <v>57</v>
      </c>
      <c r="E65" s="14"/>
      <c r="F65" s="14"/>
      <c r="G65" s="14">
        <f t="shared" si="0"/>
        <v>0</v>
      </c>
    </row>
    <row r="66" spans="2:7" x14ac:dyDescent="0.4">
      <c r="B66" s="12"/>
      <c r="C66" s="12"/>
      <c r="D66" s="13" t="s">
        <v>58</v>
      </c>
      <c r="E66" s="14"/>
      <c r="F66" s="14"/>
      <c r="G66" s="14">
        <f t="shared" si="0"/>
        <v>0</v>
      </c>
    </row>
    <row r="67" spans="2:7" x14ac:dyDescent="0.4">
      <c r="B67" s="12"/>
      <c r="C67" s="12"/>
      <c r="D67" s="13" t="s">
        <v>59</v>
      </c>
      <c r="E67" s="14"/>
      <c r="F67" s="14"/>
      <c r="G67" s="14">
        <f t="shared" si="0"/>
        <v>0</v>
      </c>
    </row>
    <row r="68" spans="2:7" x14ac:dyDescent="0.4">
      <c r="B68" s="12"/>
      <c r="C68" s="15"/>
      <c r="D68" s="16" t="s">
        <v>60</v>
      </c>
      <c r="E68" s="17">
        <f>+E6+E55+E63+E66+E67</f>
        <v>191938145</v>
      </c>
      <c r="F68" s="17">
        <f>+F6+F55+F63+F66+F67</f>
        <v>181218467</v>
      </c>
      <c r="G68" s="17">
        <f t="shared" si="0"/>
        <v>10719678</v>
      </c>
    </row>
    <row r="69" spans="2:7" x14ac:dyDescent="0.4">
      <c r="B69" s="12"/>
      <c r="C69" s="9" t="s">
        <v>61</v>
      </c>
      <c r="D69" s="13" t="s">
        <v>62</v>
      </c>
      <c r="E69" s="14">
        <f>+E70+E71+E89+E90+E91+E92+E93+E94+E95+E96+E97</f>
        <v>110426814</v>
      </c>
      <c r="F69" s="14">
        <f>+F70+F71+F89+F90+F91+F92+F93+F94+F95+F96+F97</f>
        <v>108668060</v>
      </c>
      <c r="G69" s="14">
        <f t="shared" si="0"/>
        <v>1758754</v>
      </c>
    </row>
    <row r="70" spans="2:7" x14ac:dyDescent="0.4">
      <c r="B70" s="12"/>
      <c r="C70" s="12"/>
      <c r="D70" s="13" t="s">
        <v>63</v>
      </c>
      <c r="E70" s="14"/>
      <c r="F70" s="14"/>
      <c r="G70" s="14">
        <f t="shared" si="0"/>
        <v>0</v>
      </c>
    </row>
    <row r="71" spans="2:7" x14ac:dyDescent="0.4">
      <c r="B71" s="12"/>
      <c r="C71" s="12"/>
      <c r="D71" s="13" t="s">
        <v>64</v>
      </c>
      <c r="E71" s="14">
        <f>+E72+E73+E74+E75+E76+E77+E78+E79+E80+E81+E82+E83+E84+E85+E86+E87+E88</f>
        <v>50792985</v>
      </c>
      <c r="F71" s="14">
        <f>+F72+F73+F74+F75+F76+F77+F78+F79+F80+F81+F82+F83+F84+F85+F86+F87+F88</f>
        <v>54393826</v>
      </c>
      <c r="G71" s="14">
        <f t="shared" ref="G71:G134" si="1">E71-F71</f>
        <v>-3600841</v>
      </c>
    </row>
    <row r="72" spans="2:7" x14ac:dyDescent="0.4">
      <c r="B72" s="12"/>
      <c r="C72" s="12"/>
      <c r="D72" s="13" t="s">
        <v>65</v>
      </c>
      <c r="E72" s="14">
        <v>30459292</v>
      </c>
      <c r="F72" s="14">
        <v>33376748</v>
      </c>
      <c r="G72" s="14">
        <f t="shared" si="1"/>
        <v>-2917456</v>
      </c>
    </row>
    <row r="73" spans="2:7" x14ac:dyDescent="0.4">
      <c r="B73" s="12"/>
      <c r="C73" s="12"/>
      <c r="D73" s="13" t="s">
        <v>66</v>
      </c>
      <c r="E73" s="14">
        <v>823500</v>
      </c>
      <c r="F73" s="14">
        <v>595000</v>
      </c>
      <c r="G73" s="14">
        <f t="shared" si="1"/>
        <v>228500</v>
      </c>
    </row>
    <row r="74" spans="2:7" x14ac:dyDescent="0.4">
      <c r="B74" s="12"/>
      <c r="C74" s="12"/>
      <c r="D74" s="13" t="s">
        <v>67</v>
      </c>
      <c r="E74" s="14">
        <v>862000</v>
      </c>
      <c r="F74" s="14">
        <v>944000</v>
      </c>
      <c r="G74" s="14">
        <f t="shared" si="1"/>
        <v>-82000</v>
      </c>
    </row>
    <row r="75" spans="2:7" x14ac:dyDescent="0.4">
      <c r="B75" s="12"/>
      <c r="C75" s="12"/>
      <c r="D75" s="13" t="s">
        <v>68</v>
      </c>
      <c r="E75" s="14">
        <v>650739</v>
      </c>
      <c r="F75" s="14">
        <v>754000</v>
      </c>
      <c r="G75" s="14">
        <f t="shared" si="1"/>
        <v>-103261</v>
      </c>
    </row>
    <row r="76" spans="2:7" x14ac:dyDescent="0.4">
      <c r="B76" s="12"/>
      <c r="C76" s="12"/>
      <c r="D76" s="13" t="s">
        <v>69</v>
      </c>
      <c r="E76" s="14">
        <v>726000</v>
      </c>
      <c r="F76" s="14">
        <v>720000</v>
      </c>
      <c r="G76" s="14">
        <f t="shared" si="1"/>
        <v>6000</v>
      </c>
    </row>
    <row r="77" spans="2:7" x14ac:dyDescent="0.4">
      <c r="B77" s="12"/>
      <c r="C77" s="12"/>
      <c r="D77" s="13" t="s">
        <v>70</v>
      </c>
      <c r="E77" s="14">
        <v>522800</v>
      </c>
      <c r="F77" s="14">
        <v>437600</v>
      </c>
      <c r="G77" s="14">
        <f t="shared" si="1"/>
        <v>85200</v>
      </c>
    </row>
    <row r="78" spans="2:7" x14ac:dyDescent="0.4">
      <c r="B78" s="12"/>
      <c r="C78" s="12"/>
      <c r="D78" s="13" t="s">
        <v>71</v>
      </c>
      <c r="E78" s="14">
        <v>50000</v>
      </c>
      <c r="F78" s="14">
        <v>67600</v>
      </c>
      <c r="G78" s="14">
        <f t="shared" si="1"/>
        <v>-17600</v>
      </c>
    </row>
    <row r="79" spans="2:7" x14ac:dyDescent="0.4">
      <c r="B79" s="12"/>
      <c r="C79" s="12"/>
      <c r="D79" s="13" t="s">
        <v>72</v>
      </c>
      <c r="E79" s="14">
        <v>4332000</v>
      </c>
      <c r="F79" s="14">
        <v>4560000</v>
      </c>
      <c r="G79" s="14">
        <f t="shared" si="1"/>
        <v>-228000</v>
      </c>
    </row>
    <row r="80" spans="2:7" x14ac:dyDescent="0.4">
      <c r="B80" s="12"/>
      <c r="C80" s="12"/>
      <c r="D80" s="13" t="s">
        <v>73</v>
      </c>
      <c r="E80" s="14">
        <v>803192</v>
      </c>
      <c r="F80" s="14">
        <v>908587</v>
      </c>
      <c r="G80" s="14">
        <f t="shared" si="1"/>
        <v>-105395</v>
      </c>
    </row>
    <row r="81" spans="2:7" x14ac:dyDescent="0.4">
      <c r="B81" s="12"/>
      <c r="C81" s="12"/>
      <c r="D81" s="13" t="s">
        <v>74</v>
      </c>
      <c r="E81" s="14">
        <v>79000</v>
      </c>
      <c r="F81" s="14">
        <v>56500</v>
      </c>
      <c r="G81" s="14">
        <f t="shared" si="1"/>
        <v>22500</v>
      </c>
    </row>
    <row r="82" spans="2:7" x14ac:dyDescent="0.4">
      <c r="B82" s="12"/>
      <c r="C82" s="12"/>
      <c r="D82" s="13" t="s">
        <v>75</v>
      </c>
      <c r="E82" s="14"/>
      <c r="F82" s="14"/>
      <c r="G82" s="14">
        <f t="shared" si="1"/>
        <v>0</v>
      </c>
    </row>
    <row r="83" spans="2:7" x14ac:dyDescent="0.4">
      <c r="B83" s="12"/>
      <c r="C83" s="12"/>
      <c r="D83" s="13" t="s">
        <v>76</v>
      </c>
      <c r="E83" s="14">
        <v>4772803</v>
      </c>
      <c r="F83" s="14">
        <v>5286200</v>
      </c>
      <c r="G83" s="14">
        <f t="shared" si="1"/>
        <v>-513397</v>
      </c>
    </row>
    <row r="84" spans="2:7" x14ac:dyDescent="0.4">
      <c r="B84" s="12"/>
      <c r="C84" s="12"/>
      <c r="D84" s="13" t="s">
        <v>77</v>
      </c>
      <c r="E84" s="14">
        <v>1220820</v>
      </c>
      <c r="F84" s="14">
        <v>1005620</v>
      </c>
      <c r="G84" s="14">
        <f t="shared" si="1"/>
        <v>215200</v>
      </c>
    </row>
    <row r="85" spans="2:7" x14ac:dyDescent="0.4">
      <c r="B85" s="12"/>
      <c r="C85" s="12"/>
      <c r="D85" s="13" t="s">
        <v>78</v>
      </c>
      <c r="E85" s="14">
        <v>97206</v>
      </c>
      <c r="F85" s="14">
        <v>117286</v>
      </c>
      <c r="G85" s="14">
        <f t="shared" si="1"/>
        <v>-20080</v>
      </c>
    </row>
    <row r="86" spans="2:7" x14ac:dyDescent="0.4">
      <c r="B86" s="12"/>
      <c r="C86" s="12"/>
      <c r="D86" s="13" t="s">
        <v>79</v>
      </c>
      <c r="E86" s="14">
        <v>4202966</v>
      </c>
      <c r="F86" s="14">
        <v>4272385</v>
      </c>
      <c r="G86" s="14">
        <f t="shared" si="1"/>
        <v>-69419</v>
      </c>
    </row>
    <row r="87" spans="2:7" x14ac:dyDescent="0.4">
      <c r="B87" s="12"/>
      <c r="C87" s="12"/>
      <c r="D87" s="13" t="s">
        <v>80</v>
      </c>
      <c r="E87" s="14"/>
      <c r="F87" s="14">
        <v>619500</v>
      </c>
      <c r="G87" s="14">
        <f t="shared" si="1"/>
        <v>-619500</v>
      </c>
    </row>
    <row r="88" spans="2:7" x14ac:dyDescent="0.4">
      <c r="B88" s="12"/>
      <c r="C88" s="12"/>
      <c r="D88" s="13" t="s">
        <v>81</v>
      </c>
      <c r="E88" s="14">
        <v>1190667</v>
      </c>
      <c r="F88" s="14">
        <v>672800</v>
      </c>
      <c r="G88" s="14">
        <f t="shared" si="1"/>
        <v>517867</v>
      </c>
    </row>
    <row r="89" spans="2:7" x14ac:dyDescent="0.4">
      <c r="B89" s="12"/>
      <c r="C89" s="12"/>
      <c r="D89" s="13" t="s">
        <v>82</v>
      </c>
      <c r="E89" s="14">
        <v>7040699</v>
      </c>
      <c r="F89" s="14">
        <v>4585302</v>
      </c>
      <c r="G89" s="14">
        <f t="shared" si="1"/>
        <v>2455397</v>
      </c>
    </row>
    <row r="90" spans="2:7" x14ac:dyDescent="0.4">
      <c r="B90" s="12"/>
      <c r="C90" s="12"/>
      <c r="D90" s="13" t="s">
        <v>83</v>
      </c>
      <c r="E90" s="14">
        <v>3451498</v>
      </c>
      <c r="F90" s="14">
        <v>7562297</v>
      </c>
      <c r="G90" s="14">
        <f t="shared" si="1"/>
        <v>-4110799</v>
      </c>
    </row>
    <row r="91" spans="2:7" x14ac:dyDescent="0.4">
      <c r="B91" s="12"/>
      <c r="C91" s="12"/>
      <c r="D91" s="13" t="s">
        <v>84</v>
      </c>
      <c r="E91" s="14"/>
      <c r="F91" s="14"/>
      <c r="G91" s="14">
        <f t="shared" si="1"/>
        <v>0</v>
      </c>
    </row>
    <row r="92" spans="2:7" x14ac:dyDescent="0.4">
      <c r="B92" s="12"/>
      <c r="C92" s="12"/>
      <c r="D92" s="13" t="s">
        <v>85</v>
      </c>
      <c r="E92" s="14">
        <v>19237181</v>
      </c>
      <c r="F92" s="14">
        <v>14546939</v>
      </c>
      <c r="G92" s="14">
        <f t="shared" si="1"/>
        <v>4690242</v>
      </c>
    </row>
    <row r="93" spans="2:7" x14ac:dyDescent="0.4">
      <c r="B93" s="12"/>
      <c r="C93" s="12"/>
      <c r="D93" s="13" t="s">
        <v>86</v>
      </c>
      <c r="E93" s="14">
        <v>17243203</v>
      </c>
      <c r="F93" s="14">
        <v>16302231</v>
      </c>
      <c r="G93" s="14">
        <f t="shared" si="1"/>
        <v>940972</v>
      </c>
    </row>
    <row r="94" spans="2:7" x14ac:dyDescent="0.4">
      <c r="B94" s="12"/>
      <c r="C94" s="12"/>
      <c r="D94" s="13" t="s">
        <v>87</v>
      </c>
      <c r="E94" s="14">
        <v>1166680</v>
      </c>
      <c r="F94" s="14">
        <v>1215764</v>
      </c>
      <c r="G94" s="14">
        <f t="shared" si="1"/>
        <v>-49084</v>
      </c>
    </row>
    <row r="95" spans="2:7" x14ac:dyDescent="0.4">
      <c r="B95" s="12"/>
      <c r="C95" s="12"/>
      <c r="D95" s="13" t="s">
        <v>88</v>
      </c>
      <c r="E95" s="14"/>
      <c r="F95" s="14"/>
      <c r="G95" s="14">
        <f t="shared" si="1"/>
        <v>0</v>
      </c>
    </row>
    <row r="96" spans="2:7" x14ac:dyDescent="0.4">
      <c r="B96" s="12"/>
      <c r="C96" s="12"/>
      <c r="D96" s="13" t="s">
        <v>89</v>
      </c>
      <c r="E96" s="14"/>
      <c r="F96" s="14"/>
      <c r="G96" s="14">
        <f t="shared" si="1"/>
        <v>0</v>
      </c>
    </row>
    <row r="97" spans="2:7" x14ac:dyDescent="0.4">
      <c r="B97" s="12"/>
      <c r="C97" s="12"/>
      <c r="D97" s="13" t="s">
        <v>90</v>
      </c>
      <c r="E97" s="14">
        <f>+E98</f>
        <v>11494568</v>
      </c>
      <c r="F97" s="14">
        <f>+F98</f>
        <v>10061701</v>
      </c>
      <c r="G97" s="14">
        <f t="shared" si="1"/>
        <v>1432867</v>
      </c>
    </row>
    <row r="98" spans="2:7" x14ac:dyDescent="0.4">
      <c r="B98" s="12"/>
      <c r="C98" s="12"/>
      <c r="D98" s="13" t="s">
        <v>91</v>
      </c>
      <c r="E98" s="14">
        <v>11494568</v>
      </c>
      <c r="F98" s="14">
        <v>10061701</v>
      </c>
      <c r="G98" s="14">
        <f t="shared" si="1"/>
        <v>1432867</v>
      </c>
    </row>
    <row r="99" spans="2:7" x14ac:dyDescent="0.4">
      <c r="B99" s="12"/>
      <c r="C99" s="12"/>
      <c r="D99" s="13" t="s">
        <v>92</v>
      </c>
      <c r="E99" s="14">
        <f>+E100+E101+E102+E103+E104+E105+E106+E107+E108+E109+E110+E111+E112+E113+E114+E115</f>
        <v>28811072</v>
      </c>
      <c r="F99" s="14">
        <f>+F100+F101+F102+F103+F104+F105+F106+F107+F108+F109+F110+F111+F112+F113+F114+F115</f>
        <v>28233043</v>
      </c>
      <c r="G99" s="14">
        <f t="shared" si="1"/>
        <v>578029</v>
      </c>
    </row>
    <row r="100" spans="2:7" x14ac:dyDescent="0.4">
      <c r="B100" s="12"/>
      <c r="C100" s="12"/>
      <c r="D100" s="13" t="s">
        <v>93</v>
      </c>
      <c r="E100" s="14">
        <v>13385330</v>
      </c>
      <c r="F100" s="14">
        <v>11472164</v>
      </c>
      <c r="G100" s="14">
        <f t="shared" si="1"/>
        <v>1913166</v>
      </c>
    </row>
    <row r="101" spans="2:7" x14ac:dyDescent="0.4">
      <c r="B101" s="12"/>
      <c r="C101" s="12"/>
      <c r="D101" s="13" t="s">
        <v>94</v>
      </c>
      <c r="E101" s="14">
        <v>4042809</v>
      </c>
      <c r="F101" s="14">
        <v>3993314</v>
      </c>
      <c r="G101" s="14">
        <f t="shared" si="1"/>
        <v>49495</v>
      </c>
    </row>
    <row r="102" spans="2:7" x14ac:dyDescent="0.4">
      <c r="B102" s="12"/>
      <c r="C102" s="12"/>
      <c r="D102" s="13" t="s">
        <v>95</v>
      </c>
      <c r="E102" s="14"/>
      <c r="F102" s="14"/>
      <c r="G102" s="14">
        <f t="shared" si="1"/>
        <v>0</v>
      </c>
    </row>
    <row r="103" spans="2:7" x14ac:dyDescent="0.4">
      <c r="B103" s="12"/>
      <c r="C103" s="12"/>
      <c r="D103" s="13" t="s">
        <v>96</v>
      </c>
      <c r="E103" s="14">
        <v>789241</v>
      </c>
      <c r="F103" s="14">
        <v>1096202</v>
      </c>
      <c r="G103" s="14">
        <f t="shared" si="1"/>
        <v>-306961</v>
      </c>
    </row>
    <row r="104" spans="2:7" x14ac:dyDescent="0.4">
      <c r="B104" s="12"/>
      <c r="C104" s="12"/>
      <c r="D104" s="13" t="s">
        <v>97</v>
      </c>
      <c r="E104" s="14"/>
      <c r="F104" s="14"/>
      <c r="G104" s="14">
        <f t="shared" si="1"/>
        <v>0</v>
      </c>
    </row>
    <row r="105" spans="2:7" x14ac:dyDescent="0.4">
      <c r="B105" s="12"/>
      <c r="C105" s="12"/>
      <c r="D105" s="13" t="s">
        <v>98</v>
      </c>
      <c r="E105" s="14">
        <v>362954</v>
      </c>
      <c r="F105" s="14">
        <v>468544</v>
      </c>
      <c r="G105" s="14">
        <f t="shared" si="1"/>
        <v>-105590</v>
      </c>
    </row>
    <row r="106" spans="2:7" x14ac:dyDescent="0.4">
      <c r="B106" s="12"/>
      <c r="C106" s="12"/>
      <c r="D106" s="13" t="s">
        <v>99</v>
      </c>
      <c r="E106" s="14">
        <v>62237</v>
      </c>
      <c r="F106" s="14">
        <v>52004</v>
      </c>
      <c r="G106" s="14">
        <f t="shared" si="1"/>
        <v>10233</v>
      </c>
    </row>
    <row r="107" spans="2:7" x14ac:dyDescent="0.4">
      <c r="B107" s="12"/>
      <c r="C107" s="12"/>
      <c r="D107" s="13" t="s">
        <v>100</v>
      </c>
      <c r="E107" s="14">
        <v>355803</v>
      </c>
      <c r="F107" s="14">
        <v>377569</v>
      </c>
      <c r="G107" s="14">
        <f t="shared" si="1"/>
        <v>-21766</v>
      </c>
    </row>
    <row r="108" spans="2:7" x14ac:dyDescent="0.4">
      <c r="B108" s="12"/>
      <c r="C108" s="12"/>
      <c r="D108" s="13" t="s">
        <v>101</v>
      </c>
      <c r="E108" s="14"/>
      <c r="F108" s="14">
        <v>2845</v>
      </c>
      <c r="G108" s="14">
        <f t="shared" si="1"/>
        <v>-2845</v>
      </c>
    </row>
    <row r="109" spans="2:7" x14ac:dyDescent="0.4">
      <c r="B109" s="12"/>
      <c r="C109" s="12"/>
      <c r="D109" s="13" t="s">
        <v>102</v>
      </c>
      <c r="E109" s="14">
        <v>8032196</v>
      </c>
      <c r="F109" s="14">
        <v>9471004</v>
      </c>
      <c r="G109" s="14">
        <f t="shared" si="1"/>
        <v>-1438808</v>
      </c>
    </row>
    <row r="110" spans="2:7" x14ac:dyDescent="0.4">
      <c r="B110" s="12"/>
      <c r="C110" s="12"/>
      <c r="D110" s="13" t="s">
        <v>103</v>
      </c>
      <c r="E110" s="14"/>
      <c r="F110" s="14"/>
      <c r="G110" s="14">
        <f t="shared" si="1"/>
        <v>0</v>
      </c>
    </row>
    <row r="111" spans="2:7" x14ac:dyDescent="0.4">
      <c r="B111" s="12"/>
      <c r="C111" s="12"/>
      <c r="D111" s="13" t="s">
        <v>104</v>
      </c>
      <c r="E111" s="14">
        <v>1117272</v>
      </c>
      <c r="F111" s="14">
        <v>861576</v>
      </c>
      <c r="G111" s="14">
        <f t="shared" si="1"/>
        <v>255696</v>
      </c>
    </row>
    <row r="112" spans="2:7" x14ac:dyDescent="0.4">
      <c r="B112" s="12"/>
      <c r="C112" s="12"/>
      <c r="D112" s="13" t="s">
        <v>105</v>
      </c>
      <c r="E112" s="14">
        <v>537568</v>
      </c>
      <c r="F112" s="14">
        <v>262399</v>
      </c>
      <c r="G112" s="14">
        <f t="shared" si="1"/>
        <v>275169</v>
      </c>
    </row>
    <row r="113" spans="2:7" x14ac:dyDescent="0.4">
      <c r="B113" s="12"/>
      <c r="C113" s="12"/>
      <c r="D113" s="13" t="s">
        <v>106</v>
      </c>
      <c r="E113" s="14">
        <v>115654</v>
      </c>
      <c r="F113" s="14">
        <v>175422</v>
      </c>
      <c r="G113" s="14">
        <f t="shared" si="1"/>
        <v>-59768</v>
      </c>
    </row>
    <row r="114" spans="2:7" x14ac:dyDescent="0.4">
      <c r="B114" s="12"/>
      <c r="C114" s="12"/>
      <c r="D114" s="13" t="s">
        <v>107</v>
      </c>
      <c r="E114" s="14"/>
      <c r="F114" s="14"/>
      <c r="G114" s="14">
        <f t="shared" si="1"/>
        <v>0</v>
      </c>
    </row>
    <row r="115" spans="2:7" x14ac:dyDescent="0.4">
      <c r="B115" s="12"/>
      <c r="C115" s="12"/>
      <c r="D115" s="13" t="s">
        <v>108</v>
      </c>
      <c r="E115" s="14">
        <v>10008</v>
      </c>
      <c r="F115" s="14"/>
      <c r="G115" s="14">
        <f t="shared" si="1"/>
        <v>10008</v>
      </c>
    </row>
    <row r="116" spans="2:7" x14ac:dyDescent="0.4">
      <c r="B116" s="12"/>
      <c r="C116" s="12"/>
      <c r="D116" s="13" t="s">
        <v>109</v>
      </c>
      <c r="E116" s="14">
        <f>+E117+E118+E119+E120+E121+E122+E123+E124+E125+E126+E127+E128+E129+E130+E131+E132+E133+E134+E135+E136</f>
        <v>14984504</v>
      </c>
      <c r="F116" s="14">
        <f>+F117+F118+F119+F120+F121+F122+F123+F124+F125+F126+F127+F128+F129+F130+F131+F132+F133+F134+F135+F136</f>
        <v>13786753</v>
      </c>
      <c r="G116" s="14">
        <f t="shared" si="1"/>
        <v>1197751</v>
      </c>
    </row>
    <row r="117" spans="2:7" x14ac:dyDescent="0.4">
      <c r="B117" s="12"/>
      <c r="C117" s="12"/>
      <c r="D117" s="13" t="s">
        <v>110</v>
      </c>
      <c r="E117" s="14">
        <v>533461</v>
      </c>
      <c r="F117" s="14">
        <v>555728</v>
      </c>
      <c r="G117" s="14">
        <f t="shared" si="1"/>
        <v>-22267</v>
      </c>
    </row>
    <row r="118" spans="2:7" x14ac:dyDescent="0.4">
      <c r="B118" s="12"/>
      <c r="C118" s="12"/>
      <c r="D118" s="13" t="s">
        <v>111</v>
      </c>
      <c r="E118" s="14">
        <v>15251</v>
      </c>
      <c r="F118" s="14">
        <v>87288</v>
      </c>
      <c r="G118" s="14">
        <f t="shared" si="1"/>
        <v>-72037</v>
      </c>
    </row>
    <row r="119" spans="2:7" x14ac:dyDescent="0.4">
      <c r="B119" s="12"/>
      <c r="C119" s="12"/>
      <c r="D119" s="13" t="s">
        <v>112</v>
      </c>
      <c r="E119" s="14">
        <v>45438</v>
      </c>
      <c r="F119" s="14">
        <v>13956</v>
      </c>
      <c r="G119" s="14">
        <f t="shared" si="1"/>
        <v>31482</v>
      </c>
    </row>
    <row r="120" spans="2:7" x14ac:dyDescent="0.4">
      <c r="B120" s="12"/>
      <c r="C120" s="12"/>
      <c r="D120" s="13" t="s">
        <v>113</v>
      </c>
      <c r="E120" s="14">
        <v>383127</v>
      </c>
      <c r="F120" s="14">
        <v>11040</v>
      </c>
      <c r="G120" s="14">
        <f t="shared" si="1"/>
        <v>372087</v>
      </c>
    </row>
    <row r="121" spans="2:7" x14ac:dyDescent="0.4">
      <c r="B121" s="12"/>
      <c r="C121" s="12"/>
      <c r="D121" s="13" t="s">
        <v>114</v>
      </c>
      <c r="E121" s="14">
        <v>410408</v>
      </c>
      <c r="F121" s="14">
        <v>220271</v>
      </c>
      <c r="G121" s="14">
        <f t="shared" si="1"/>
        <v>190137</v>
      </c>
    </row>
    <row r="122" spans="2:7" x14ac:dyDescent="0.4">
      <c r="B122" s="12"/>
      <c r="C122" s="12"/>
      <c r="D122" s="13" t="s">
        <v>115</v>
      </c>
      <c r="E122" s="14"/>
      <c r="F122" s="14">
        <v>9983</v>
      </c>
      <c r="G122" s="14">
        <f t="shared" si="1"/>
        <v>-9983</v>
      </c>
    </row>
    <row r="123" spans="2:7" x14ac:dyDescent="0.4">
      <c r="B123" s="12"/>
      <c r="C123" s="12"/>
      <c r="D123" s="13" t="s">
        <v>116</v>
      </c>
      <c r="E123" s="14">
        <v>723526</v>
      </c>
      <c r="F123" s="14">
        <v>564178</v>
      </c>
      <c r="G123" s="14">
        <f t="shared" si="1"/>
        <v>159348</v>
      </c>
    </row>
    <row r="124" spans="2:7" x14ac:dyDescent="0.4">
      <c r="B124" s="12"/>
      <c r="C124" s="12"/>
      <c r="D124" s="13" t="s">
        <v>117</v>
      </c>
      <c r="E124" s="14">
        <v>291579</v>
      </c>
      <c r="F124" s="14">
        <v>269063</v>
      </c>
      <c r="G124" s="14">
        <f t="shared" si="1"/>
        <v>22516</v>
      </c>
    </row>
    <row r="125" spans="2:7" x14ac:dyDescent="0.4">
      <c r="B125" s="12"/>
      <c r="C125" s="12"/>
      <c r="D125" s="13" t="s">
        <v>118</v>
      </c>
      <c r="E125" s="14"/>
      <c r="F125" s="14"/>
      <c r="G125" s="14">
        <f t="shared" si="1"/>
        <v>0</v>
      </c>
    </row>
    <row r="126" spans="2:7" x14ac:dyDescent="0.4">
      <c r="B126" s="12"/>
      <c r="C126" s="12"/>
      <c r="D126" s="13" t="s">
        <v>119</v>
      </c>
      <c r="E126" s="14">
        <v>289857</v>
      </c>
      <c r="F126" s="14">
        <v>203703</v>
      </c>
      <c r="G126" s="14">
        <f t="shared" si="1"/>
        <v>86154</v>
      </c>
    </row>
    <row r="127" spans="2:7" x14ac:dyDescent="0.4">
      <c r="B127" s="12"/>
      <c r="C127" s="12"/>
      <c r="D127" s="13" t="s">
        <v>120</v>
      </c>
      <c r="E127" s="14">
        <v>11375204</v>
      </c>
      <c r="F127" s="14">
        <v>11331975</v>
      </c>
      <c r="G127" s="14">
        <f t="shared" si="1"/>
        <v>43229</v>
      </c>
    </row>
    <row r="128" spans="2:7" x14ac:dyDescent="0.4">
      <c r="B128" s="12"/>
      <c r="C128" s="12"/>
      <c r="D128" s="13" t="s">
        <v>121</v>
      </c>
      <c r="E128" s="14">
        <v>188188</v>
      </c>
      <c r="F128" s="14">
        <v>171666</v>
      </c>
      <c r="G128" s="14">
        <f t="shared" si="1"/>
        <v>16522</v>
      </c>
    </row>
    <row r="129" spans="2:7" x14ac:dyDescent="0.4">
      <c r="B129" s="12"/>
      <c r="C129" s="12"/>
      <c r="D129" s="13" t="s">
        <v>105</v>
      </c>
      <c r="E129" s="14">
        <v>52500</v>
      </c>
      <c r="F129" s="14"/>
      <c r="G129" s="14">
        <f t="shared" si="1"/>
        <v>52500</v>
      </c>
    </row>
    <row r="130" spans="2:7" x14ac:dyDescent="0.4">
      <c r="B130" s="12"/>
      <c r="C130" s="12"/>
      <c r="D130" s="13" t="s">
        <v>106</v>
      </c>
      <c r="E130" s="14">
        <v>87481</v>
      </c>
      <c r="F130" s="14"/>
      <c r="G130" s="14">
        <f t="shared" si="1"/>
        <v>87481</v>
      </c>
    </row>
    <row r="131" spans="2:7" x14ac:dyDescent="0.4">
      <c r="B131" s="12"/>
      <c r="C131" s="12"/>
      <c r="D131" s="13" t="s">
        <v>122</v>
      </c>
      <c r="E131" s="14">
        <v>176857</v>
      </c>
      <c r="F131" s="14">
        <v>84095</v>
      </c>
      <c r="G131" s="14">
        <f t="shared" si="1"/>
        <v>92762</v>
      </c>
    </row>
    <row r="132" spans="2:7" x14ac:dyDescent="0.4">
      <c r="B132" s="12"/>
      <c r="C132" s="12"/>
      <c r="D132" s="13" t="s">
        <v>123</v>
      </c>
      <c r="E132" s="14">
        <v>88771</v>
      </c>
      <c r="F132" s="14"/>
      <c r="G132" s="14">
        <f t="shared" si="1"/>
        <v>88771</v>
      </c>
    </row>
    <row r="133" spans="2:7" x14ac:dyDescent="0.4">
      <c r="B133" s="12"/>
      <c r="C133" s="12"/>
      <c r="D133" s="13" t="s">
        <v>124</v>
      </c>
      <c r="E133" s="14">
        <v>131592</v>
      </c>
      <c r="F133" s="14">
        <v>93351</v>
      </c>
      <c r="G133" s="14">
        <f t="shared" si="1"/>
        <v>38241</v>
      </c>
    </row>
    <row r="134" spans="2:7" x14ac:dyDescent="0.4">
      <c r="B134" s="12"/>
      <c r="C134" s="12"/>
      <c r="D134" s="13" t="s">
        <v>125</v>
      </c>
      <c r="E134" s="14">
        <v>16034</v>
      </c>
      <c r="F134" s="14"/>
      <c r="G134" s="14">
        <f t="shared" si="1"/>
        <v>16034</v>
      </c>
    </row>
    <row r="135" spans="2:7" x14ac:dyDescent="0.4">
      <c r="B135" s="12"/>
      <c r="C135" s="12"/>
      <c r="D135" s="13" t="s">
        <v>126</v>
      </c>
      <c r="E135" s="14">
        <v>111825</v>
      </c>
      <c r="F135" s="14">
        <v>96645</v>
      </c>
      <c r="G135" s="14">
        <f t="shared" ref="G135:G198" si="2">E135-F135</f>
        <v>15180</v>
      </c>
    </row>
    <row r="136" spans="2:7" x14ac:dyDescent="0.4">
      <c r="B136" s="12"/>
      <c r="C136" s="12"/>
      <c r="D136" s="13" t="s">
        <v>108</v>
      </c>
      <c r="E136" s="14">
        <f>+E137</f>
        <v>63405</v>
      </c>
      <c r="F136" s="14">
        <f>+F137</f>
        <v>73811</v>
      </c>
      <c r="G136" s="14">
        <f t="shared" si="2"/>
        <v>-10406</v>
      </c>
    </row>
    <row r="137" spans="2:7" x14ac:dyDescent="0.4">
      <c r="B137" s="12"/>
      <c r="C137" s="12"/>
      <c r="D137" s="13" t="s">
        <v>127</v>
      </c>
      <c r="E137" s="14">
        <v>63405</v>
      </c>
      <c r="F137" s="14">
        <v>73811</v>
      </c>
      <c r="G137" s="14">
        <f t="shared" si="2"/>
        <v>-10406</v>
      </c>
    </row>
    <row r="138" spans="2:7" x14ac:dyDescent="0.4">
      <c r="B138" s="12"/>
      <c r="C138" s="12"/>
      <c r="D138" s="13" t="s">
        <v>128</v>
      </c>
      <c r="E138" s="14"/>
      <c r="F138" s="14"/>
      <c r="G138" s="14">
        <f t="shared" si="2"/>
        <v>0</v>
      </c>
    </row>
    <row r="139" spans="2:7" x14ac:dyDescent="0.4">
      <c r="B139" s="12"/>
      <c r="C139" s="12"/>
      <c r="D139" s="13" t="s">
        <v>129</v>
      </c>
      <c r="E139" s="14">
        <v>21845738</v>
      </c>
      <c r="F139" s="14">
        <v>21955253</v>
      </c>
      <c r="G139" s="14">
        <f t="shared" si="2"/>
        <v>-109515</v>
      </c>
    </row>
    <row r="140" spans="2:7" x14ac:dyDescent="0.4">
      <c r="B140" s="12"/>
      <c r="C140" s="12"/>
      <c r="D140" s="13" t="s">
        <v>130</v>
      </c>
      <c r="E140" s="14">
        <v>-7501884</v>
      </c>
      <c r="F140" s="14">
        <v>-7495126</v>
      </c>
      <c r="G140" s="14">
        <f t="shared" si="2"/>
        <v>-6758</v>
      </c>
    </row>
    <row r="141" spans="2:7" x14ac:dyDescent="0.4">
      <c r="B141" s="12"/>
      <c r="C141" s="12"/>
      <c r="D141" s="13" t="s">
        <v>131</v>
      </c>
      <c r="E141" s="14"/>
      <c r="F141" s="14"/>
      <c r="G141" s="14">
        <f t="shared" si="2"/>
        <v>0</v>
      </c>
    </row>
    <row r="142" spans="2:7" x14ac:dyDescent="0.4">
      <c r="B142" s="12"/>
      <c r="C142" s="12"/>
      <c r="D142" s="13" t="s">
        <v>132</v>
      </c>
      <c r="E142" s="14"/>
      <c r="F142" s="14"/>
      <c r="G142" s="14">
        <f t="shared" si="2"/>
        <v>0</v>
      </c>
    </row>
    <row r="143" spans="2:7" x14ac:dyDescent="0.4">
      <c r="B143" s="12"/>
      <c r="C143" s="12"/>
      <c r="D143" s="13" t="s">
        <v>133</v>
      </c>
      <c r="E143" s="14"/>
      <c r="F143" s="14"/>
      <c r="G143" s="14">
        <f t="shared" si="2"/>
        <v>0</v>
      </c>
    </row>
    <row r="144" spans="2:7" x14ac:dyDescent="0.4">
      <c r="B144" s="12"/>
      <c r="C144" s="12"/>
      <c r="D144" s="13" t="s">
        <v>134</v>
      </c>
      <c r="E144" s="14"/>
      <c r="F144" s="14"/>
      <c r="G144" s="14">
        <f t="shared" si="2"/>
        <v>0</v>
      </c>
    </row>
    <row r="145" spans="2:7" x14ac:dyDescent="0.4">
      <c r="B145" s="12"/>
      <c r="C145" s="12"/>
      <c r="D145" s="13" t="s">
        <v>135</v>
      </c>
      <c r="E145" s="14">
        <f>+E146</f>
        <v>0</v>
      </c>
      <c r="F145" s="14">
        <f>+F146</f>
        <v>0</v>
      </c>
      <c r="G145" s="14">
        <f t="shared" si="2"/>
        <v>0</v>
      </c>
    </row>
    <row r="146" spans="2:7" x14ac:dyDescent="0.4">
      <c r="B146" s="12"/>
      <c r="C146" s="12"/>
      <c r="D146" s="13" t="s">
        <v>136</v>
      </c>
      <c r="E146" s="14"/>
      <c r="F146" s="14"/>
      <c r="G146" s="14">
        <f t="shared" si="2"/>
        <v>0</v>
      </c>
    </row>
    <row r="147" spans="2:7" x14ac:dyDescent="0.4">
      <c r="B147" s="12"/>
      <c r="C147" s="15"/>
      <c r="D147" s="16" t="s">
        <v>137</v>
      </c>
      <c r="E147" s="17">
        <f>+E69+E99+E116+E138+E139+E140+E141+E142+E143+E144+E145</f>
        <v>168566244</v>
      </c>
      <c r="F147" s="17">
        <f>+F69+F99+F116+F138+F139+F140+F141+F142+F143+F144+F145</f>
        <v>165147983</v>
      </c>
      <c r="G147" s="17">
        <f t="shared" si="2"/>
        <v>3418261</v>
      </c>
    </row>
    <row r="148" spans="2:7" x14ac:dyDescent="0.4">
      <c r="B148" s="15"/>
      <c r="C148" s="18" t="s">
        <v>138</v>
      </c>
      <c r="D148" s="19"/>
      <c r="E148" s="20">
        <f xml:space="preserve"> +E68 - E147</f>
        <v>23371901</v>
      </c>
      <c r="F148" s="20">
        <f xml:space="preserve"> +F68 - F147</f>
        <v>16070484</v>
      </c>
      <c r="G148" s="20">
        <f t="shared" si="2"/>
        <v>7301417</v>
      </c>
    </row>
    <row r="149" spans="2:7" x14ac:dyDescent="0.4">
      <c r="B149" s="9" t="s">
        <v>139</v>
      </c>
      <c r="C149" s="9" t="s">
        <v>9</v>
      </c>
      <c r="D149" s="13" t="s">
        <v>140</v>
      </c>
      <c r="E149" s="14">
        <v>766114</v>
      </c>
      <c r="F149" s="14">
        <v>607109</v>
      </c>
      <c r="G149" s="14">
        <f t="shared" si="2"/>
        <v>159005</v>
      </c>
    </row>
    <row r="150" spans="2:7" x14ac:dyDescent="0.4">
      <c r="B150" s="12"/>
      <c r="C150" s="12"/>
      <c r="D150" s="13" t="s">
        <v>141</v>
      </c>
      <c r="E150" s="14">
        <v>680</v>
      </c>
      <c r="F150" s="14">
        <v>616</v>
      </c>
      <c r="G150" s="14">
        <f t="shared" si="2"/>
        <v>64</v>
      </c>
    </row>
    <row r="151" spans="2:7" x14ac:dyDescent="0.4">
      <c r="B151" s="12"/>
      <c r="C151" s="12"/>
      <c r="D151" s="13" t="s">
        <v>142</v>
      </c>
      <c r="E151" s="14"/>
      <c r="F151" s="14"/>
      <c r="G151" s="14">
        <f t="shared" si="2"/>
        <v>0</v>
      </c>
    </row>
    <row r="152" spans="2:7" x14ac:dyDescent="0.4">
      <c r="B152" s="12"/>
      <c r="C152" s="12"/>
      <c r="D152" s="13" t="s">
        <v>143</v>
      </c>
      <c r="E152" s="14"/>
      <c r="F152" s="14"/>
      <c r="G152" s="14">
        <f t="shared" si="2"/>
        <v>0</v>
      </c>
    </row>
    <row r="153" spans="2:7" x14ac:dyDescent="0.4">
      <c r="B153" s="12"/>
      <c r="C153" s="12"/>
      <c r="D153" s="13" t="s">
        <v>144</v>
      </c>
      <c r="E153" s="14"/>
      <c r="F153" s="14"/>
      <c r="G153" s="14">
        <f t="shared" si="2"/>
        <v>0</v>
      </c>
    </row>
    <row r="154" spans="2:7" x14ac:dyDescent="0.4">
      <c r="B154" s="12"/>
      <c r="C154" s="12"/>
      <c r="D154" s="13" t="s">
        <v>145</v>
      </c>
      <c r="E154" s="14"/>
      <c r="F154" s="14"/>
      <c r="G154" s="14">
        <f t="shared" si="2"/>
        <v>0</v>
      </c>
    </row>
    <row r="155" spans="2:7" x14ac:dyDescent="0.4">
      <c r="B155" s="12"/>
      <c r="C155" s="12"/>
      <c r="D155" s="13" t="s">
        <v>146</v>
      </c>
      <c r="E155" s="14"/>
      <c r="F155" s="14"/>
      <c r="G155" s="14">
        <f t="shared" si="2"/>
        <v>0</v>
      </c>
    </row>
    <row r="156" spans="2:7" x14ac:dyDescent="0.4">
      <c r="B156" s="12"/>
      <c r="C156" s="12"/>
      <c r="D156" s="13" t="s">
        <v>147</v>
      </c>
      <c r="E156" s="14"/>
      <c r="F156" s="14"/>
      <c r="G156" s="14">
        <f t="shared" si="2"/>
        <v>0</v>
      </c>
    </row>
    <row r="157" spans="2:7" x14ac:dyDescent="0.4">
      <c r="B157" s="12"/>
      <c r="C157" s="12"/>
      <c r="D157" s="13" t="s">
        <v>148</v>
      </c>
      <c r="E157" s="14"/>
      <c r="F157" s="14"/>
      <c r="G157" s="14">
        <f t="shared" si="2"/>
        <v>0</v>
      </c>
    </row>
    <row r="158" spans="2:7" x14ac:dyDescent="0.4">
      <c r="B158" s="12"/>
      <c r="C158" s="12"/>
      <c r="D158" s="13" t="s">
        <v>149</v>
      </c>
      <c r="E158" s="14">
        <f>+E159+E160+E161+E162</f>
        <v>381070</v>
      </c>
      <c r="F158" s="14">
        <f>+F159+F160+F161+F162</f>
        <v>931238</v>
      </c>
      <c r="G158" s="14">
        <f t="shared" si="2"/>
        <v>-550168</v>
      </c>
    </row>
    <row r="159" spans="2:7" x14ac:dyDescent="0.4">
      <c r="B159" s="12"/>
      <c r="C159" s="12"/>
      <c r="D159" s="13" t="s">
        <v>150</v>
      </c>
      <c r="E159" s="14"/>
      <c r="F159" s="14"/>
      <c r="G159" s="14">
        <f t="shared" si="2"/>
        <v>0</v>
      </c>
    </row>
    <row r="160" spans="2:7" x14ac:dyDescent="0.4">
      <c r="B160" s="12"/>
      <c r="C160" s="12"/>
      <c r="D160" s="13" t="s">
        <v>151</v>
      </c>
      <c r="E160" s="14">
        <v>363000</v>
      </c>
      <c r="F160" s="14">
        <v>297179</v>
      </c>
      <c r="G160" s="14">
        <f t="shared" si="2"/>
        <v>65821</v>
      </c>
    </row>
    <row r="161" spans="2:7" x14ac:dyDescent="0.4">
      <c r="B161" s="12"/>
      <c r="C161" s="12"/>
      <c r="D161" s="13" t="s">
        <v>152</v>
      </c>
      <c r="E161" s="14"/>
      <c r="F161" s="14"/>
      <c r="G161" s="14">
        <f t="shared" si="2"/>
        <v>0</v>
      </c>
    </row>
    <row r="162" spans="2:7" x14ac:dyDescent="0.4">
      <c r="B162" s="12"/>
      <c r="C162" s="12"/>
      <c r="D162" s="13" t="s">
        <v>153</v>
      </c>
      <c r="E162" s="14">
        <f>+E163</f>
        <v>18070</v>
      </c>
      <c r="F162" s="14">
        <f>+F163</f>
        <v>634059</v>
      </c>
      <c r="G162" s="14">
        <f t="shared" si="2"/>
        <v>-615989</v>
      </c>
    </row>
    <row r="163" spans="2:7" x14ac:dyDescent="0.4">
      <c r="B163" s="12"/>
      <c r="C163" s="12"/>
      <c r="D163" s="13" t="s">
        <v>154</v>
      </c>
      <c r="E163" s="14">
        <v>18070</v>
      </c>
      <c r="F163" s="14">
        <v>634059</v>
      </c>
      <c r="G163" s="14">
        <f t="shared" si="2"/>
        <v>-615989</v>
      </c>
    </row>
    <row r="164" spans="2:7" x14ac:dyDescent="0.4">
      <c r="B164" s="12"/>
      <c r="C164" s="15"/>
      <c r="D164" s="16" t="s">
        <v>155</v>
      </c>
      <c r="E164" s="17">
        <f>+E149+E150+E151+E152+E153+E154+E155+E156+E157+E158</f>
        <v>1147864</v>
      </c>
      <c r="F164" s="17">
        <f>+F149+F150+F151+F152+F153+F154+F155+F156+F157+F158</f>
        <v>1538963</v>
      </c>
      <c r="G164" s="17">
        <f t="shared" si="2"/>
        <v>-391099</v>
      </c>
    </row>
    <row r="165" spans="2:7" x14ac:dyDescent="0.4">
      <c r="B165" s="12"/>
      <c r="C165" s="9" t="s">
        <v>61</v>
      </c>
      <c r="D165" s="13" t="s">
        <v>156</v>
      </c>
      <c r="E165" s="14">
        <v>1871956</v>
      </c>
      <c r="F165" s="14">
        <v>1995044</v>
      </c>
      <c r="G165" s="14">
        <f t="shared" si="2"/>
        <v>-123088</v>
      </c>
    </row>
    <row r="166" spans="2:7" x14ac:dyDescent="0.4">
      <c r="B166" s="12"/>
      <c r="C166" s="12"/>
      <c r="D166" s="13" t="s">
        <v>157</v>
      </c>
      <c r="E166" s="14"/>
      <c r="F166" s="14"/>
      <c r="G166" s="14">
        <f t="shared" si="2"/>
        <v>0</v>
      </c>
    </row>
    <row r="167" spans="2:7" x14ac:dyDescent="0.4">
      <c r="B167" s="12"/>
      <c r="C167" s="12"/>
      <c r="D167" s="13" t="s">
        <v>158</v>
      </c>
      <c r="E167" s="14"/>
      <c r="F167" s="14"/>
      <c r="G167" s="14">
        <f t="shared" si="2"/>
        <v>0</v>
      </c>
    </row>
    <row r="168" spans="2:7" x14ac:dyDescent="0.4">
      <c r="B168" s="12"/>
      <c r="C168" s="12"/>
      <c r="D168" s="13" t="s">
        <v>159</v>
      </c>
      <c r="E168" s="14"/>
      <c r="F168" s="14"/>
      <c r="G168" s="14">
        <f t="shared" si="2"/>
        <v>0</v>
      </c>
    </row>
    <row r="169" spans="2:7" x14ac:dyDescent="0.4">
      <c r="B169" s="12"/>
      <c r="C169" s="12"/>
      <c r="D169" s="13" t="s">
        <v>160</v>
      </c>
      <c r="E169" s="14"/>
      <c r="F169" s="14"/>
      <c r="G169" s="14">
        <f t="shared" si="2"/>
        <v>0</v>
      </c>
    </row>
    <row r="170" spans="2:7" x14ac:dyDescent="0.4">
      <c r="B170" s="12"/>
      <c r="C170" s="12"/>
      <c r="D170" s="13" t="s">
        <v>161</v>
      </c>
      <c r="E170" s="14"/>
      <c r="F170" s="14"/>
      <c r="G170" s="14">
        <f t="shared" si="2"/>
        <v>0</v>
      </c>
    </row>
    <row r="171" spans="2:7" x14ac:dyDescent="0.4">
      <c r="B171" s="12"/>
      <c r="C171" s="12"/>
      <c r="D171" s="13" t="s">
        <v>162</v>
      </c>
      <c r="E171" s="14"/>
      <c r="F171" s="14"/>
      <c r="G171" s="14">
        <f t="shared" si="2"/>
        <v>0</v>
      </c>
    </row>
    <row r="172" spans="2:7" x14ac:dyDescent="0.4">
      <c r="B172" s="12"/>
      <c r="C172" s="12"/>
      <c r="D172" s="13" t="s">
        <v>163</v>
      </c>
      <c r="E172" s="14"/>
      <c r="F172" s="14"/>
      <c r="G172" s="14">
        <f t="shared" si="2"/>
        <v>0</v>
      </c>
    </row>
    <row r="173" spans="2:7" x14ac:dyDescent="0.4">
      <c r="B173" s="12"/>
      <c r="C173" s="12"/>
      <c r="D173" s="13" t="s">
        <v>164</v>
      </c>
      <c r="E173" s="14">
        <f>+E174+E175+E176</f>
        <v>470085</v>
      </c>
      <c r="F173" s="14">
        <f>+F174+F175+F176</f>
        <v>269755</v>
      </c>
      <c r="G173" s="14">
        <f t="shared" si="2"/>
        <v>200330</v>
      </c>
    </row>
    <row r="174" spans="2:7" x14ac:dyDescent="0.4">
      <c r="B174" s="12"/>
      <c r="C174" s="12"/>
      <c r="D174" s="13" t="s">
        <v>165</v>
      </c>
      <c r="E174" s="14">
        <v>375897</v>
      </c>
      <c r="F174" s="14">
        <v>269755</v>
      </c>
      <c r="G174" s="14">
        <f t="shared" si="2"/>
        <v>106142</v>
      </c>
    </row>
    <row r="175" spans="2:7" x14ac:dyDescent="0.4">
      <c r="B175" s="12"/>
      <c r="C175" s="12"/>
      <c r="D175" s="13" t="s">
        <v>166</v>
      </c>
      <c r="E175" s="14"/>
      <c r="F175" s="14"/>
      <c r="G175" s="14">
        <f t="shared" si="2"/>
        <v>0</v>
      </c>
    </row>
    <row r="176" spans="2:7" x14ac:dyDescent="0.4">
      <c r="B176" s="12"/>
      <c r="C176" s="12"/>
      <c r="D176" s="13" t="s">
        <v>167</v>
      </c>
      <c r="E176" s="14">
        <f>+E177</f>
        <v>94188</v>
      </c>
      <c r="F176" s="14">
        <f>+F177</f>
        <v>0</v>
      </c>
      <c r="G176" s="14">
        <f t="shared" si="2"/>
        <v>94188</v>
      </c>
    </row>
    <row r="177" spans="2:7" x14ac:dyDescent="0.4">
      <c r="B177" s="12"/>
      <c r="C177" s="12"/>
      <c r="D177" s="13" t="s">
        <v>168</v>
      </c>
      <c r="E177" s="14">
        <v>94188</v>
      </c>
      <c r="F177" s="14"/>
      <c r="G177" s="14">
        <f t="shared" si="2"/>
        <v>94188</v>
      </c>
    </row>
    <row r="178" spans="2:7" x14ac:dyDescent="0.4">
      <c r="B178" s="12"/>
      <c r="C178" s="15"/>
      <c r="D178" s="16" t="s">
        <v>169</v>
      </c>
      <c r="E178" s="17">
        <f>+E165+E166+E167+E168+E169+E170+E171+E172+E173</f>
        <v>2342041</v>
      </c>
      <c r="F178" s="17">
        <f>+F165+F166+F167+F168+F169+F170+F171+F172+F173</f>
        <v>2264799</v>
      </c>
      <c r="G178" s="17">
        <f t="shared" si="2"/>
        <v>77242</v>
      </c>
    </row>
    <row r="179" spans="2:7" x14ac:dyDescent="0.4">
      <c r="B179" s="15"/>
      <c r="C179" s="18" t="s">
        <v>170</v>
      </c>
      <c r="D179" s="21"/>
      <c r="E179" s="22">
        <f xml:space="preserve"> +E164 - E178</f>
        <v>-1194177</v>
      </c>
      <c r="F179" s="22">
        <f xml:space="preserve"> +F164 - F178</f>
        <v>-725836</v>
      </c>
      <c r="G179" s="22">
        <f t="shared" si="2"/>
        <v>-468341</v>
      </c>
    </row>
    <row r="180" spans="2:7" x14ac:dyDescent="0.4">
      <c r="B180" s="18" t="s">
        <v>171</v>
      </c>
      <c r="C180" s="23"/>
      <c r="D180" s="19"/>
      <c r="E180" s="20">
        <f xml:space="preserve"> +E148 +E179</f>
        <v>22177724</v>
      </c>
      <c r="F180" s="20">
        <f xml:space="preserve"> +F148 +F179</f>
        <v>15344648</v>
      </c>
      <c r="G180" s="20">
        <f t="shared" si="2"/>
        <v>6833076</v>
      </c>
    </row>
    <row r="181" spans="2:7" x14ac:dyDescent="0.4">
      <c r="B181" s="9" t="s">
        <v>172</v>
      </c>
      <c r="C181" s="9" t="s">
        <v>9</v>
      </c>
      <c r="D181" s="13" t="s">
        <v>173</v>
      </c>
      <c r="E181" s="14">
        <f>+E182+E183</f>
        <v>0</v>
      </c>
      <c r="F181" s="14">
        <f>+F182+F183</f>
        <v>0</v>
      </c>
      <c r="G181" s="14">
        <f t="shared" si="2"/>
        <v>0</v>
      </c>
    </row>
    <row r="182" spans="2:7" x14ac:dyDescent="0.4">
      <c r="B182" s="12"/>
      <c r="C182" s="12"/>
      <c r="D182" s="13" t="s">
        <v>174</v>
      </c>
      <c r="E182" s="14"/>
      <c r="F182" s="14"/>
      <c r="G182" s="14">
        <f t="shared" si="2"/>
        <v>0</v>
      </c>
    </row>
    <row r="183" spans="2:7" x14ac:dyDescent="0.4">
      <c r="B183" s="12"/>
      <c r="C183" s="12"/>
      <c r="D183" s="13" t="s">
        <v>175</v>
      </c>
      <c r="E183" s="14"/>
      <c r="F183" s="14"/>
      <c r="G183" s="14">
        <f t="shared" si="2"/>
        <v>0</v>
      </c>
    </row>
    <row r="184" spans="2:7" x14ac:dyDescent="0.4">
      <c r="B184" s="12"/>
      <c r="C184" s="12"/>
      <c r="D184" s="13" t="s">
        <v>176</v>
      </c>
      <c r="E184" s="14">
        <f>+E185+E186</f>
        <v>0</v>
      </c>
      <c r="F184" s="14">
        <f>+F185+F186</f>
        <v>0</v>
      </c>
      <c r="G184" s="14">
        <f t="shared" si="2"/>
        <v>0</v>
      </c>
    </row>
    <row r="185" spans="2:7" x14ac:dyDescent="0.4">
      <c r="B185" s="12"/>
      <c r="C185" s="12"/>
      <c r="D185" s="13" t="s">
        <v>177</v>
      </c>
      <c r="E185" s="14"/>
      <c r="F185" s="14"/>
      <c r="G185" s="14">
        <f t="shared" si="2"/>
        <v>0</v>
      </c>
    </row>
    <row r="186" spans="2:7" x14ac:dyDescent="0.4">
      <c r="B186" s="12"/>
      <c r="C186" s="12"/>
      <c r="D186" s="13" t="s">
        <v>178</v>
      </c>
      <c r="E186" s="14"/>
      <c r="F186" s="14"/>
      <c r="G186" s="14">
        <f t="shared" si="2"/>
        <v>0</v>
      </c>
    </row>
    <row r="187" spans="2:7" x14ac:dyDescent="0.4">
      <c r="B187" s="12"/>
      <c r="C187" s="12"/>
      <c r="D187" s="13" t="s">
        <v>179</v>
      </c>
      <c r="E187" s="14"/>
      <c r="F187" s="14"/>
      <c r="G187" s="14">
        <f t="shared" si="2"/>
        <v>0</v>
      </c>
    </row>
    <row r="188" spans="2:7" x14ac:dyDescent="0.4">
      <c r="B188" s="12"/>
      <c r="C188" s="12"/>
      <c r="D188" s="13" t="s">
        <v>180</v>
      </c>
      <c r="E188" s="14">
        <f>+E189+E190</f>
        <v>0</v>
      </c>
      <c r="F188" s="14">
        <f>+F189+F190</f>
        <v>0</v>
      </c>
      <c r="G188" s="14">
        <f t="shared" si="2"/>
        <v>0</v>
      </c>
    </row>
    <row r="189" spans="2:7" x14ac:dyDescent="0.4">
      <c r="B189" s="12"/>
      <c r="C189" s="12"/>
      <c r="D189" s="13" t="s">
        <v>181</v>
      </c>
      <c r="E189" s="14"/>
      <c r="F189" s="14"/>
      <c r="G189" s="14">
        <f t="shared" si="2"/>
        <v>0</v>
      </c>
    </row>
    <row r="190" spans="2:7" x14ac:dyDescent="0.4">
      <c r="B190" s="12"/>
      <c r="C190" s="12"/>
      <c r="D190" s="13" t="s">
        <v>182</v>
      </c>
      <c r="E190" s="14"/>
      <c r="F190" s="14"/>
      <c r="G190" s="14">
        <f t="shared" si="2"/>
        <v>0</v>
      </c>
    </row>
    <row r="191" spans="2:7" x14ac:dyDescent="0.4">
      <c r="B191" s="12"/>
      <c r="C191" s="12"/>
      <c r="D191" s="13" t="s">
        <v>183</v>
      </c>
      <c r="E191" s="14">
        <f>+E192+E193+E194+E195</f>
        <v>0</v>
      </c>
      <c r="F191" s="14">
        <f>+F192+F193+F194+F195</f>
        <v>0</v>
      </c>
      <c r="G191" s="14">
        <f t="shared" si="2"/>
        <v>0</v>
      </c>
    </row>
    <row r="192" spans="2:7" x14ac:dyDescent="0.4">
      <c r="B192" s="12"/>
      <c r="C192" s="12"/>
      <c r="D192" s="13" t="s">
        <v>184</v>
      </c>
      <c r="E192" s="14"/>
      <c r="F192" s="14"/>
      <c r="G192" s="14">
        <f t="shared" si="2"/>
        <v>0</v>
      </c>
    </row>
    <row r="193" spans="2:7" x14ac:dyDescent="0.4">
      <c r="B193" s="12"/>
      <c r="C193" s="12"/>
      <c r="D193" s="13" t="s">
        <v>185</v>
      </c>
      <c r="E193" s="14"/>
      <c r="F193" s="14"/>
      <c r="G193" s="14">
        <f t="shared" si="2"/>
        <v>0</v>
      </c>
    </row>
    <row r="194" spans="2:7" x14ac:dyDescent="0.4">
      <c r="B194" s="12"/>
      <c r="C194" s="12"/>
      <c r="D194" s="13" t="s">
        <v>186</v>
      </c>
      <c r="E194" s="14"/>
      <c r="F194" s="14"/>
      <c r="G194" s="14">
        <f t="shared" si="2"/>
        <v>0</v>
      </c>
    </row>
    <row r="195" spans="2:7" x14ac:dyDescent="0.4">
      <c r="B195" s="12"/>
      <c r="C195" s="12"/>
      <c r="D195" s="13" t="s">
        <v>187</v>
      </c>
      <c r="E195" s="14"/>
      <c r="F195" s="14"/>
      <c r="G195" s="14">
        <f t="shared" si="2"/>
        <v>0</v>
      </c>
    </row>
    <row r="196" spans="2:7" x14ac:dyDescent="0.4">
      <c r="B196" s="12"/>
      <c r="C196" s="12"/>
      <c r="D196" s="13" t="s">
        <v>188</v>
      </c>
      <c r="E196" s="14"/>
      <c r="F196" s="14"/>
      <c r="G196" s="14">
        <f t="shared" si="2"/>
        <v>0</v>
      </c>
    </row>
    <row r="197" spans="2:7" x14ac:dyDescent="0.4">
      <c r="B197" s="12"/>
      <c r="C197" s="12"/>
      <c r="D197" s="13" t="s">
        <v>189</v>
      </c>
      <c r="E197" s="14"/>
      <c r="F197" s="14"/>
      <c r="G197" s="14">
        <f t="shared" si="2"/>
        <v>0</v>
      </c>
    </row>
    <row r="198" spans="2:7" x14ac:dyDescent="0.4">
      <c r="B198" s="12"/>
      <c r="C198" s="12"/>
      <c r="D198" s="13" t="s">
        <v>190</v>
      </c>
      <c r="E198" s="14"/>
      <c r="F198" s="14"/>
      <c r="G198" s="14">
        <f t="shared" si="2"/>
        <v>0</v>
      </c>
    </row>
    <row r="199" spans="2:7" x14ac:dyDescent="0.4">
      <c r="B199" s="12"/>
      <c r="C199" s="12"/>
      <c r="D199" s="13" t="s">
        <v>191</v>
      </c>
      <c r="E199" s="14">
        <f>+E200+E201+E202+E203</f>
        <v>0</v>
      </c>
      <c r="F199" s="14">
        <f>+F200+F201+F202+F203</f>
        <v>0</v>
      </c>
      <c r="G199" s="14">
        <f t="shared" ref="G199:G238" si="3">E199-F199</f>
        <v>0</v>
      </c>
    </row>
    <row r="200" spans="2:7" x14ac:dyDescent="0.4">
      <c r="B200" s="12"/>
      <c r="C200" s="12"/>
      <c r="D200" s="13" t="s">
        <v>192</v>
      </c>
      <c r="E200" s="14"/>
      <c r="F200" s="14"/>
      <c r="G200" s="14">
        <f t="shared" si="3"/>
        <v>0</v>
      </c>
    </row>
    <row r="201" spans="2:7" x14ac:dyDescent="0.4">
      <c r="B201" s="12"/>
      <c r="C201" s="12"/>
      <c r="D201" s="13" t="s">
        <v>193</v>
      </c>
      <c r="E201" s="14"/>
      <c r="F201" s="14"/>
      <c r="G201" s="14">
        <f t="shared" si="3"/>
        <v>0</v>
      </c>
    </row>
    <row r="202" spans="2:7" x14ac:dyDescent="0.4">
      <c r="B202" s="12"/>
      <c r="C202" s="12"/>
      <c r="D202" s="13" t="s">
        <v>194</v>
      </c>
      <c r="E202" s="14"/>
      <c r="F202" s="14"/>
      <c r="G202" s="14">
        <f t="shared" si="3"/>
        <v>0</v>
      </c>
    </row>
    <row r="203" spans="2:7" x14ac:dyDescent="0.4">
      <c r="B203" s="12"/>
      <c r="C203" s="12"/>
      <c r="D203" s="13" t="s">
        <v>195</v>
      </c>
      <c r="E203" s="14"/>
      <c r="F203" s="14"/>
      <c r="G203" s="14">
        <f t="shared" si="3"/>
        <v>0</v>
      </c>
    </row>
    <row r="204" spans="2:7" x14ac:dyDescent="0.4">
      <c r="B204" s="12"/>
      <c r="C204" s="15"/>
      <c r="D204" s="16" t="s">
        <v>196</v>
      </c>
      <c r="E204" s="17">
        <f>+E181+E184+E187+E188+E191+E196+E197+E198+E199</f>
        <v>0</v>
      </c>
      <c r="F204" s="17">
        <f>+F181+F184+F187+F188+F191+F196+F197+F198+F199</f>
        <v>0</v>
      </c>
      <c r="G204" s="17">
        <f t="shared" si="3"/>
        <v>0</v>
      </c>
    </row>
    <row r="205" spans="2:7" x14ac:dyDescent="0.4">
      <c r="B205" s="12"/>
      <c r="C205" s="9" t="s">
        <v>61</v>
      </c>
      <c r="D205" s="13" t="s">
        <v>197</v>
      </c>
      <c r="E205" s="14"/>
      <c r="F205" s="14"/>
      <c r="G205" s="14">
        <f t="shared" si="3"/>
        <v>0</v>
      </c>
    </row>
    <row r="206" spans="2:7" x14ac:dyDescent="0.4">
      <c r="B206" s="12"/>
      <c r="C206" s="12"/>
      <c r="D206" s="13" t="s">
        <v>198</v>
      </c>
      <c r="E206" s="14">
        <f>+E207+E208+E209+E210+E211+E212+E213+E214+E215</f>
        <v>0</v>
      </c>
      <c r="F206" s="14">
        <f>+F207+F208+F209+F210+F211+F212+F213+F214+F215</f>
        <v>0</v>
      </c>
      <c r="G206" s="14">
        <f t="shared" si="3"/>
        <v>0</v>
      </c>
    </row>
    <row r="207" spans="2:7" x14ac:dyDescent="0.4">
      <c r="B207" s="12"/>
      <c r="C207" s="12"/>
      <c r="D207" s="13" t="s">
        <v>199</v>
      </c>
      <c r="E207" s="14"/>
      <c r="F207" s="14"/>
      <c r="G207" s="14">
        <f t="shared" si="3"/>
        <v>0</v>
      </c>
    </row>
    <row r="208" spans="2:7" x14ac:dyDescent="0.4">
      <c r="B208" s="12"/>
      <c r="C208" s="12"/>
      <c r="D208" s="13" t="s">
        <v>200</v>
      </c>
      <c r="E208" s="14"/>
      <c r="F208" s="14"/>
      <c r="G208" s="14">
        <f t="shared" si="3"/>
        <v>0</v>
      </c>
    </row>
    <row r="209" spans="2:7" x14ac:dyDescent="0.4">
      <c r="B209" s="12"/>
      <c r="C209" s="12"/>
      <c r="D209" s="13" t="s">
        <v>201</v>
      </c>
      <c r="E209" s="14"/>
      <c r="F209" s="14"/>
      <c r="G209" s="14">
        <f t="shared" si="3"/>
        <v>0</v>
      </c>
    </row>
    <row r="210" spans="2:7" x14ac:dyDescent="0.4">
      <c r="B210" s="12"/>
      <c r="C210" s="12"/>
      <c r="D210" s="13" t="s">
        <v>202</v>
      </c>
      <c r="E210" s="14"/>
      <c r="F210" s="14"/>
      <c r="G210" s="14">
        <f t="shared" si="3"/>
        <v>0</v>
      </c>
    </row>
    <row r="211" spans="2:7" x14ac:dyDescent="0.4">
      <c r="B211" s="12"/>
      <c r="C211" s="12"/>
      <c r="D211" s="13" t="s">
        <v>203</v>
      </c>
      <c r="E211" s="14"/>
      <c r="F211" s="14"/>
      <c r="G211" s="14">
        <f t="shared" si="3"/>
        <v>0</v>
      </c>
    </row>
    <row r="212" spans="2:7" x14ac:dyDescent="0.4">
      <c r="B212" s="12"/>
      <c r="C212" s="12"/>
      <c r="D212" s="13" t="s">
        <v>204</v>
      </c>
      <c r="E212" s="14"/>
      <c r="F212" s="14"/>
      <c r="G212" s="14">
        <f t="shared" si="3"/>
        <v>0</v>
      </c>
    </row>
    <row r="213" spans="2:7" x14ac:dyDescent="0.4">
      <c r="B213" s="12"/>
      <c r="C213" s="12"/>
      <c r="D213" s="13" t="s">
        <v>205</v>
      </c>
      <c r="E213" s="14"/>
      <c r="F213" s="14"/>
      <c r="G213" s="14">
        <f t="shared" si="3"/>
        <v>0</v>
      </c>
    </row>
    <row r="214" spans="2:7" x14ac:dyDescent="0.4">
      <c r="B214" s="12"/>
      <c r="C214" s="12"/>
      <c r="D214" s="13" t="s">
        <v>206</v>
      </c>
      <c r="E214" s="14"/>
      <c r="F214" s="14"/>
      <c r="G214" s="14">
        <f t="shared" si="3"/>
        <v>0</v>
      </c>
    </row>
    <row r="215" spans="2:7" x14ac:dyDescent="0.4">
      <c r="B215" s="12"/>
      <c r="C215" s="12"/>
      <c r="D215" s="13" t="s">
        <v>207</v>
      </c>
      <c r="E215" s="14"/>
      <c r="F215" s="14"/>
      <c r="G215" s="14">
        <f t="shared" si="3"/>
        <v>0</v>
      </c>
    </row>
    <row r="216" spans="2:7" x14ac:dyDescent="0.4">
      <c r="B216" s="12"/>
      <c r="C216" s="12"/>
      <c r="D216" s="13" t="s">
        <v>208</v>
      </c>
      <c r="E216" s="14"/>
      <c r="F216" s="14"/>
      <c r="G216" s="14">
        <f t="shared" si="3"/>
        <v>0</v>
      </c>
    </row>
    <row r="217" spans="2:7" x14ac:dyDescent="0.4">
      <c r="B217" s="12"/>
      <c r="C217" s="12"/>
      <c r="D217" s="13" t="s">
        <v>209</v>
      </c>
      <c r="E217" s="14"/>
      <c r="F217" s="14"/>
      <c r="G217" s="14">
        <f t="shared" si="3"/>
        <v>0</v>
      </c>
    </row>
    <row r="218" spans="2:7" x14ac:dyDescent="0.4">
      <c r="B218" s="12"/>
      <c r="C218" s="12"/>
      <c r="D218" s="13" t="s">
        <v>210</v>
      </c>
      <c r="E218" s="14"/>
      <c r="F218" s="14"/>
      <c r="G218" s="14">
        <f t="shared" si="3"/>
        <v>0</v>
      </c>
    </row>
    <row r="219" spans="2:7" x14ac:dyDescent="0.4">
      <c r="B219" s="12"/>
      <c r="C219" s="12"/>
      <c r="D219" s="13" t="s">
        <v>211</v>
      </c>
      <c r="E219" s="14">
        <v>25931200</v>
      </c>
      <c r="F219" s="14"/>
      <c r="G219" s="14">
        <f t="shared" si="3"/>
        <v>25931200</v>
      </c>
    </row>
    <row r="220" spans="2:7" x14ac:dyDescent="0.4">
      <c r="B220" s="12"/>
      <c r="C220" s="12"/>
      <c r="D220" s="13" t="s">
        <v>212</v>
      </c>
      <c r="E220" s="14"/>
      <c r="F220" s="14"/>
      <c r="G220" s="14">
        <f t="shared" si="3"/>
        <v>0</v>
      </c>
    </row>
    <row r="221" spans="2:7" x14ac:dyDescent="0.4">
      <c r="B221" s="12"/>
      <c r="C221" s="12"/>
      <c r="D221" s="13" t="s">
        <v>213</v>
      </c>
      <c r="E221" s="14">
        <f>+E222</f>
        <v>0</v>
      </c>
      <c r="F221" s="14">
        <f>+F222</f>
        <v>0</v>
      </c>
      <c r="G221" s="14">
        <f t="shared" si="3"/>
        <v>0</v>
      </c>
    </row>
    <row r="222" spans="2:7" x14ac:dyDescent="0.4">
      <c r="B222" s="12"/>
      <c r="C222" s="12"/>
      <c r="D222" s="13" t="s">
        <v>194</v>
      </c>
      <c r="E222" s="14"/>
      <c r="F222" s="14"/>
      <c r="G222" s="14">
        <f t="shared" si="3"/>
        <v>0</v>
      </c>
    </row>
    <row r="223" spans="2:7" x14ac:dyDescent="0.4">
      <c r="B223" s="12"/>
      <c r="C223" s="15"/>
      <c r="D223" s="16" t="s">
        <v>214</v>
      </c>
      <c r="E223" s="17">
        <f>+E205+E206+E216+E217+E218+E219+E220+E221</f>
        <v>25931200</v>
      </c>
      <c r="F223" s="17">
        <f>+F205+F206+F216+F217+F218+F219+F220+F221</f>
        <v>0</v>
      </c>
      <c r="G223" s="17">
        <f t="shared" si="3"/>
        <v>25931200</v>
      </c>
    </row>
    <row r="224" spans="2:7" x14ac:dyDescent="0.4">
      <c r="B224" s="15"/>
      <c r="C224" s="24" t="s">
        <v>215</v>
      </c>
      <c r="D224" s="25"/>
      <c r="E224" s="26">
        <f xml:space="preserve"> +E204 - E223</f>
        <v>-25931200</v>
      </c>
      <c r="F224" s="26">
        <f xml:space="preserve"> +F204 - F223</f>
        <v>0</v>
      </c>
      <c r="G224" s="26">
        <f t="shared" si="3"/>
        <v>-25931200</v>
      </c>
    </row>
    <row r="225" spans="2:7" x14ac:dyDescent="0.4">
      <c r="B225" s="18" t="s">
        <v>216</v>
      </c>
      <c r="C225" s="27"/>
      <c r="D225" s="28"/>
      <c r="E225" s="29">
        <f xml:space="preserve"> +E180 +E224</f>
        <v>-3753476</v>
      </c>
      <c r="F225" s="29">
        <f xml:space="preserve"> +F180 +F224</f>
        <v>15344648</v>
      </c>
      <c r="G225" s="29">
        <f t="shared" si="3"/>
        <v>-19098124</v>
      </c>
    </row>
    <row r="226" spans="2:7" x14ac:dyDescent="0.4">
      <c r="B226" s="30" t="s">
        <v>217</v>
      </c>
      <c r="C226" s="27" t="s">
        <v>218</v>
      </c>
      <c r="D226" s="28"/>
      <c r="E226" s="29">
        <v>64907930</v>
      </c>
      <c r="F226" s="29">
        <v>51602282</v>
      </c>
      <c r="G226" s="29">
        <f t="shared" si="3"/>
        <v>13305648</v>
      </c>
    </row>
    <row r="227" spans="2:7" x14ac:dyDescent="0.4">
      <c r="B227" s="31"/>
      <c r="C227" s="27" t="s">
        <v>219</v>
      </c>
      <c r="D227" s="28"/>
      <c r="E227" s="29">
        <f xml:space="preserve"> +E225 +E226</f>
        <v>61154454</v>
      </c>
      <c r="F227" s="29">
        <f xml:space="preserve"> +F225 +F226</f>
        <v>66946930</v>
      </c>
      <c r="G227" s="29">
        <f t="shared" si="3"/>
        <v>-5792476</v>
      </c>
    </row>
    <row r="228" spans="2:7" x14ac:dyDescent="0.4">
      <c r="B228" s="31"/>
      <c r="C228" s="27" t="s">
        <v>220</v>
      </c>
      <c r="D228" s="28"/>
      <c r="E228" s="29"/>
      <c r="F228" s="29"/>
      <c r="G228" s="29">
        <f t="shared" si="3"/>
        <v>0</v>
      </c>
    </row>
    <row r="229" spans="2:7" x14ac:dyDescent="0.4">
      <c r="B229" s="31"/>
      <c r="C229" s="27" t="s">
        <v>221</v>
      </c>
      <c r="D229" s="28"/>
      <c r="E229" s="29">
        <f>+E230+E231+E232</f>
        <v>0</v>
      </c>
      <c r="F229" s="29">
        <f>+F230+F231+F232</f>
        <v>0</v>
      </c>
      <c r="G229" s="29">
        <f t="shared" si="3"/>
        <v>0</v>
      </c>
    </row>
    <row r="230" spans="2:7" x14ac:dyDescent="0.4">
      <c r="B230" s="31"/>
      <c r="C230" s="32" t="s">
        <v>222</v>
      </c>
      <c r="D230" s="25"/>
      <c r="E230" s="26"/>
      <c r="F230" s="26"/>
      <c r="G230" s="26">
        <f t="shared" si="3"/>
        <v>0</v>
      </c>
    </row>
    <row r="231" spans="2:7" x14ac:dyDescent="0.4">
      <c r="B231" s="31"/>
      <c r="C231" s="32" t="s">
        <v>223</v>
      </c>
      <c r="D231" s="25"/>
      <c r="E231" s="26"/>
      <c r="F231" s="26"/>
      <c r="G231" s="26">
        <f t="shared" si="3"/>
        <v>0</v>
      </c>
    </row>
    <row r="232" spans="2:7" x14ac:dyDescent="0.4">
      <c r="B232" s="31"/>
      <c r="C232" s="32" t="s">
        <v>224</v>
      </c>
      <c r="D232" s="25"/>
      <c r="E232" s="26"/>
      <c r="F232" s="26"/>
      <c r="G232" s="26">
        <f t="shared" si="3"/>
        <v>0</v>
      </c>
    </row>
    <row r="233" spans="2:7" x14ac:dyDescent="0.4">
      <c r="B233" s="31"/>
      <c r="C233" s="27" t="s">
        <v>225</v>
      </c>
      <c r="D233" s="28"/>
      <c r="E233" s="29">
        <f>+E234+E235+E236+E237</f>
        <v>0</v>
      </c>
      <c r="F233" s="29">
        <f>+F234+F235+F236+F237</f>
        <v>2039000</v>
      </c>
      <c r="G233" s="29">
        <f t="shared" si="3"/>
        <v>-2039000</v>
      </c>
    </row>
    <row r="234" spans="2:7" x14ac:dyDescent="0.4">
      <c r="B234" s="31"/>
      <c r="C234" s="32" t="s">
        <v>226</v>
      </c>
      <c r="D234" s="25"/>
      <c r="E234" s="26"/>
      <c r="F234" s="26">
        <v>2039000</v>
      </c>
      <c r="G234" s="26">
        <f t="shared" si="3"/>
        <v>-2039000</v>
      </c>
    </row>
    <row r="235" spans="2:7" x14ac:dyDescent="0.4">
      <c r="B235" s="31"/>
      <c r="C235" s="32" t="s">
        <v>227</v>
      </c>
      <c r="D235" s="25"/>
      <c r="E235" s="26"/>
      <c r="F235" s="26"/>
      <c r="G235" s="26">
        <f t="shared" si="3"/>
        <v>0</v>
      </c>
    </row>
    <row r="236" spans="2:7" x14ac:dyDescent="0.4">
      <c r="B236" s="31"/>
      <c r="C236" s="32" t="s">
        <v>228</v>
      </c>
      <c r="D236" s="25"/>
      <c r="E236" s="26"/>
      <c r="F236" s="26"/>
      <c r="G236" s="26">
        <f t="shared" si="3"/>
        <v>0</v>
      </c>
    </row>
    <row r="237" spans="2:7" x14ac:dyDescent="0.4">
      <c r="B237" s="31"/>
      <c r="C237" s="32" t="s">
        <v>229</v>
      </c>
      <c r="D237" s="25"/>
      <c r="E237" s="26"/>
      <c r="F237" s="26"/>
      <c r="G237" s="26">
        <f t="shared" si="3"/>
        <v>0</v>
      </c>
    </row>
    <row r="238" spans="2:7" x14ac:dyDescent="0.4">
      <c r="B238" s="33"/>
      <c r="C238" s="27" t="s">
        <v>230</v>
      </c>
      <c r="D238" s="28"/>
      <c r="E238" s="29">
        <f xml:space="preserve"> +E227 +E228 +E229 - E233</f>
        <v>61154454</v>
      </c>
      <c r="F238" s="29">
        <f xml:space="preserve"> +F227 +F228 +F229 - F233</f>
        <v>64907930</v>
      </c>
      <c r="G238" s="29">
        <f t="shared" si="3"/>
        <v>-3753476</v>
      </c>
    </row>
  </sheetData>
  <mergeCells count="13">
    <mergeCell ref="B226:B238"/>
    <mergeCell ref="B149:B179"/>
    <mergeCell ref="C149:C164"/>
    <mergeCell ref="C165:C178"/>
    <mergeCell ref="B181:B224"/>
    <mergeCell ref="C181:C204"/>
    <mergeCell ref="C205:C223"/>
    <mergeCell ref="B2:G2"/>
    <mergeCell ref="B3:G3"/>
    <mergeCell ref="B5:D5"/>
    <mergeCell ref="B6:B148"/>
    <mergeCell ref="C6:C68"/>
    <mergeCell ref="C69:C147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C96F0-EDEA-4CC8-819E-E0992E9E70AF}">
  <sheetPr>
    <pageSetUpPr fitToPage="1"/>
  </sheetPr>
  <dimension ref="B1:G238"/>
  <sheetViews>
    <sheetView showGridLines="0" tabSelected="1" workbookViewId="0"/>
  </sheetViews>
  <sheetFormatPr defaultRowHeight="18.75" x14ac:dyDescent="0.4"/>
  <cols>
    <col min="1" max="3" width="2.875" customWidth="1"/>
    <col min="4" max="4" width="59.75" customWidth="1"/>
    <col min="5" max="7" width="20.75" customWidth="1"/>
  </cols>
  <sheetData>
    <row r="1" spans="2:7" ht="21" x14ac:dyDescent="0.4">
      <c r="B1" s="1"/>
      <c r="C1" s="1"/>
      <c r="D1" s="1"/>
      <c r="E1" s="2"/>
      <c r="F1" s="2"/>
      <c r="G1" s="3" t="s">
        <v>0</v>
      </c>
    </row>
    <row r="2" spans="2:7" ht="21" x14ac:dyDescent="0.4">
      <c r="B2" s="4" t="s">
        <v>237</v>
      </c>
      <c r="C2" s="4"/>
      <c r="D2" s="4"/>
      <c r="E2" s="4"/>
      <c r="F2" s="4"/>
      <c r="G2" s="4"/>
    </row>
    <row r="3" spans="2:7" ht="21" x14ac:dyDescent="0.4">
      <c r="B3" s="5" t="s">
        <v>2</v>
      </c>
      <c r="C3" s="5"/>
      <c r="D3" s="5"/>
      <c r="E3" s="5"/>
      <c r="F3" s="5"/>
      <c r="G3" s="5"/>
    </row>
    <row r="4" spans="2:7" x14ac:dyDescent="0.4">
      <c r="B4" s="6"/>
      <c r="C4" s="6"/>
      <c r="D4" s="6"/>
      <c r="E4" s="6"/>
      <c r="F4" s="2"/>
      <c r="G4" s="6" t="s">
        <v>3</v>
      </c>
    </row>
    <row r="5" spans="2:7" x14ac:dyDescent="0.4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</row>
    <row r="6" spans="2:7" x14ac:dyDescent="0.4">
      <c r="B6" s="9" t="s">
        <v>8</v>
      </c>
      <c r="C6" s="9" t="s">
        <v>9</v>
      </c>
      <c r="D6" s="10" t="s">
        <v>10</v>
      </c>
      <c r="E6" s="11">
        <f>+E7+E11+E18+E25+E28+E32+E45</f>
        <v>0</v>
      </c>
      <c r="F6" s="11">
        <f>+F7+F11+F18+F25+F28+F32+F45</f>
        <v>0</v>
      </c>
      <c r="G6" s="11">
        <f>E6-F6</f>
        <v>0</v>
      </c>
    </row>
    <row r="7" spans="2:7" x14ac:dyDescent="0.4">
      <c r="B7" s="12"/>
      <c r="C7" s="12"/>
      <c r="D7" s="13" t="s">
        <v>11</v>
      </c>
      <c r="E7" s="14">
        <f>+E8+E9+E10</f>
        <v>0</v>
      </c>
      <c r="F7" s="14">
        <f>+F8+F9+F10</f>
        <v>0</v>
      </c>
      <c r="G7" s="14">
        <f t="shared" ref="G7:G70" si="0">E7-F7</f>
        <v>0</v>
      </c>
    </row>
    <row r="8" spans="2:7" x14ac:dyDescent="0.4">
      <c r="B8" s="12"/>
      <c r="C8" s="12"/>
      <c r="D8" s="13" t="s">
        <v>12</v>
      </c>
      <c r="E8" s="14"/>
      <c r="F8" s="14"/>
      <c r="G8" s="14">
        <f t="shared" si="0"/>
        <v>0</v>
      </c>
    </row>
    <row r="9" spans="2:7" x14ac:dyDescent="0.4">
      <c r="B9" s="12"/>
      <c r="C9" s="12"/>
      <c r="D9" s="13" t="s">
        <v>13</v>
      </c>
      <c r="E9" s="14"/>
      <c r="F9" s="14"/>
      <c r="G9" s="14">
        <f t="shared" si="0"/>
        <v>0</v>
      </c>
    </row>
    <row r="10" spans="2:7" x14ac:dyDescent="0.4">
      <c r="B10" s="12"/>
      <c r="C10" s="12"/>
      <c r="D10" s="13" t="s">
        <v>14</v>
      </c>
      <c r="E10" s="14"/>
      <c r="F10" s="14"/>
      <c r="G10" s="14">
        <f t="shared" si="0"/>
        <v>0</v>
      </c>
    </row>
    <row r="11" spans="2:7" x14ac:dyDescent="0.4">
      <c r="B11" s="12"/>
      <c r="C11" s="12"/>
      <c r="D11" s="13" t="s">
        <v>15</v>
      </c>
      <c r="E11" s="14">
        <f>+E12+E13+E14+E15+E16+E17</f>
        <v>0</v>
      </c>
      <c r="F11" s="14">
        <f>+F12+F13+F14+F15+F16+F17</f>
        <v>0</v>
      </c>
      <c r="G11" s="14">
        <f t="shared" si="0"/>
        <v>0</v>
      </c>
    </row>
    <row r="12" spans="2:7" x14ac:dyDescent="0.4">
      <c r="B12" s="12"/>
      <c r="C12" s="12"/>
      <c r="D12" s="13" t="s">
        <v>12</v>
      </c>
      <c r="E12" s="14"/>
      <c r="F12" s="14"/>
      <c r="G12" s="14">
        <f t="shared" si="0"/>
        <v>0</v>
      </c>
    </row>
    <row r="13" spans="2:7" x14ac:dyDescent="0.4">
      <c r="B13" s="12"/>
      <c r="C13" s="12"/>
      <c r="D13" s="13" t="s">
        <v>16</v>
      </c>
      <c r="E13" s="14"/>
      <c r="F13" s="14"/>
      <c r="G13" s="14">
        <f t="shared" si="0"/>
        <v>0</v>
      </c>
    </row>
    <row r="14" spans="2:7" x14ac:dyDescent="0.4">
      <c r="B14" s="12"/>
      <c r="C14" s="12"/>
      <c r="D14" s="13" t="s">
        <v>17</v>
      </c>
      <c r="E14" s="14"/>
      <c r="F14" s="14"/>
      <c r="G14" s="14">
        <f t="shared" si="0"/>
        <v>0</v>
      </c>
    </row>
    <row r="15" spans="2:7" x14ac:dyDescent="0.4">
      <c r="B15" s="12"/>
      <c r="C15" s="12"/>
      <c r="D15" s="13" t="s">
        <v>18</v>
      </c>
      <c r="E15" s="14"/>
      <c r="F15" s="14"/>
      <c r="G15" s="14">
        <f t="shared" si="0"/>
        <v>0</v>
      </c>
    </row>
    <row r="16" spans="2:7" x14ac:dyDescent="0.4">
      <c r="B16" s="12"/>
      <c r="C16" s="12"/>
      <c r="D16" s="13" t="s">
        <v>19</v>
      </c>
      <c r="E16" s="14"/>
      <c r="F16" s="14"/>
      <c r="G16" s="14">
        <f t="shared" si="0"/>
        <v>0</v>
      </c>
    </row>
    <row r="17" spans="2:7" x14ac:dyDescent="0.4">
      <c r="B17" s="12"/>
      <c r="C17" s="12"/>
      <c r="D17" s="13" t="s">
        <v>20</v>
      </c>
      <c r="E17" s="14"/>
      <c r="F17" s="14"/>
      <c r="G17" s="14">
        <f t="shared" si="0"/>
        <v>0</v>
      </c>
    </row>
    <row r="18" spans="2:7" x14ac:dyDescent="0.4">
      <c r="B18" s="12"/>
      <c r="C18" s="12"/>
      <c r="D18" s="13" t="s">
        <v>21</v>
      </c>
      <c r="E18" s="14">
        <f>+E19+E20+E21+E22+E23+E24</f>
        <v>0</v>
      </c>
      <c r="F18" s="14">
        <f>+F19+F20+F21+F22+F23+F24</f>
        <v>0</v>
      </c>
      <c r="G18" s="14">
        <f t="shared" si="0"/>
        <v>0</v>
      </c>
    </row>
    <row r="19" spans="2:7" x14ac:dyDescent="0.4">
      <c r="B19" s="12"/>
      <c r="C19" s="12"/>
      <c r="D19" s="13" t="s">
        <v>12</v>
      </c>
      <c r="E19" s="14"/>
      <c r="F19" s="14"/>
      <c r="G19" s="14">
        <f t="shared" si="0"/>
        <v>0</v>
      </c>
    </row>
    <row r="20" spans="2:7" x14ac:dyDescent="0.4">
      <c r="B20" s="12"/>
      <c r="C20" s="12"/>
      <c r="D20" s="13" t="s">
        <v>16</v>
      </c>
      <c r="E20" s="14"/>
      <c r="F20" s="14"/>
      <c r="G20" s="14">
        <f t="shared" si="0"/>
        <v>0</v>
      </c>
    </row>
    <row r="21" spans="2:7" x14ac:dyDescent="0.4">
      <c r="B21" s="12"/>
      <c r="C21" s="12"/>
      <c r="D21" s="13" t="s">
        <v>17</v>
      </c>
      <c r="E21" s="14"/>
      <c r="F21" s="14"/>
      <c r="G21" s="14">
        <f t="shared" si="0"/>
        <v>0</v>
      </c>
    </row>
    <row r="22" spans="2:7" x14ac:dyDescent="0.4">
      <c r="B22" s="12"/>
      <c r="C22" s="12"/>
      <c r="D22" s="13" t="s">
        <v>18</v>
      </c>
      <c r="E22" s="14"/>
      <c r="F22" s="14"/>
      <c r="G22" s="14">
        <f t="shared" si="0"/>
        <v>0</v>
      </c>
    </row>
    <row r="23" spans="2:7" x14ac:dyDescent="0.4">
      <c r="B23" s="12"/>
      <c r="C23" s="12"/>
      <c r="D23" s="13" t="s">
        <v>19</v>
      </c>
      <c r="E23" s="14"/>
      <c r="F23" s="14"/>
      <c r="G23" s="14">
        <f t="shared" si="0"/>
        <v>0</v>
      </c>
    </row>
    <row r="24" spans="2:7" x14ac:dyDescent="0.4">
      <c r="B24" s="12"/>
      <c r="C24" s="12"/>
      <c r="D24" s="13" t="s">
        <v>20</v>
      </c>
      <c r="E24" s="14"/>
      <c r="F24" s="14"/>
      <c r="G24" s="14">
        <f t="shared" si="0"/>
        <v>0</v>
      </c>
    </row>
    <row r="25" spans="2:7" x14ac:dyDescent="0.4">
      <c r="B25" s="12"/>
      <c r="C25" s="12"/>
      <c r="D25" s="13" t="s">
        <v>22</v>
      </c>
      <c r="E25" s="14">
        <f>+E26+E27</f>
        <v>0</v>
      </c>
      <c r="F25" s="14">
        <f>+F26+F27</f>
        <v>0</v>
      </c>
      <c r="G25" s="14">
        <f t="shared" si="0"/>
        <v>0</v>
      </c>
    </row>
    <row r="26" spans="2:7" x14ac:dyDescent="0.4">
      <c r="B26" s="12"/>
      <c r="C26" s="12"/>
      <c r="D26" s="13" t="s">
        <v>23</v>
      </c>
      <c r="E26" s="14"/>
      <c r="F26" s="14"/>
      <c r="G26" s="14">
        <f t="shared" si="0"/>
        <v>0</v>
      </c>
    </row>
    <row r="27" spans="2:7" x14ac:dyDescent="0.4">
      <c r="B27" s="12"/>
      <c r="C27" s="12"/>
      <c r="D27" s="13" t="s">
        <v>24</v>
      </c>
      <c r="E27" s="14"/>
      <c r="F27" s="14"/>
      <c r="G27" s="14">
        <f t="shared" si="0"/>
        <v>0</v>
      </c>
    </row>
    <row r="28" spans="2:7" x14ac:dyDescent="0.4">
      <c r="B28" s="12"/>
      <c r="C28" s="12"/>
      <c r="D28" s="13" t="s">
        <v>25</v>
      </c>
      <c r="E28" s="14">
        <f>+E29+E30+E31</f>
        <v>0</v>
      </c>
      <c r="F28" s="14">
        <f>+F29+F30+F31</f>
        <v>0</v>
      </c>
      <c r="G28" s="14">
        <f t="shared" si="0"/>
        <v>0</v>
      </c>
    </row>
    <row r="29" spans="2:7" x14ac:dyDescent="0.4">
      <c r="B29" s="12"/>
      <c r="C29" s="12"/>
      <c r="D29" s="13" t="s">
        <v>26</v>
      </c>
      <c r="E29" s="14"/>
      <c r="F29" s="14"/>
      <c r="G29" s="14">
        <f t="shared" si="0"/>
        <v>0</v>
      </c>
    </row>
    <row r="30" spans="2:7" x14ac:dyDescent="0.4">
      <c r="B30" s="12"/>
      <c r="C30" s="12"/>
      <c r="D30" s="13" t="s">
        <v>27</v>
      </c>
      <c r="E30" s="14"/>
      <c r="F30" s="14"/>
      <c r="G30" s="14">
        <f t="shared" si="0"/>
        <v>0</v>
      </c>
    </row>
    <row r="31" spans="2:7" x14ac:dyDescent="0.4">
      <c r="B31" s="12"/>
      <c r="C31" s="12"/>
      <c r="D31" s="13" t="s">
        <v>28</v>
      </c>
      <c r="E31" s="14"/>
      <c r="F31" s="14"/>
      <c r="G31" s="14">
        <f t="shared" si="0"/>
        <v>0</v>
      </c>
    </row>
    <row r="32" spans="2:7" x14ac:dyDescent="0.4">
      <c r="B32" s="12"/>
      <c r="C32" s="12"/>
      <c r="D32" s="13" t="s">
        <v>29</v>
      </c>
      <c r="E32" s="14">
        <f>+E33+E34+E35+E36+E37+E38+E39+E40+E41+E42+E43+E44</f>
        <v>0</v>
      </c>
      <c r="F32" s="14">
        <f>+F33+F34+F35+F36+F37+F38+F39+F40+F41+F42+F43+F44</f>
        <v>0</v>
      </c>
      <c r="G32" s="14">
        <f t="shared" si="0"/>
        <v>0</v>
      </c>
    </row>
    <row r="33" spans="2:7" x14ac:dyDescent="0.4">
      <c r="B33" s="12"/>
      <c r="C33" s="12"/>
      <c r="D33" s="13" t="s">
        <v>30</v>
      </c>
      <c r="E33" s="14"/>
      <c r="F33" s="14"/>
      <c r="G33" s="14">
        <f t="shared" si="0"/>
        <v>0</v>
      </c>
    </row>
    <row r="34" spans="2:7" x14ac:dyDescent="0.4">
      <c r="B34" s="12"/>
      <c r="C34" s="12"/>
      <c r="D34" s="13" t="s">
        <v>31</v>
      </c>
      <c r="E34" s="14"/>
      <c r="F34" s="14"/>
      <c r="G34" s="14">
        <f t="shared" si="0"/>
        <v>0</v>
      </c>
    </row>
    <row r="35" spans="2:7" x14ac:dyDescent="0.4">
      <c r="B35" s="12"/>
      <c r="C35" s="12"/>
      <c r="D35" s="13" t="s">
        <v>32</v>
      </c>
      <c r="E35" s="14"/>
      <c r="F35" s="14"/>
      <c r="G35" s="14">
        <f t="shared" si="0"/>
        <v>0</v>
      </c>
    </row>
    <row r="36" spans="2:7" x14ac:dyDescent="0.4">
      <c r="B36" s="12"/>
      <c r="C36" s="12"/>
      <c r="D36" s="13" t="s">
        <v>33</v>
      </c>
      <c r="E36" s="14"/>
      <c r="F36" s="14"/>
      <c r="G36" s="14">
        <f t="shared" si="0"/>
        <v>0</v>
      </c>
    </row>
    <row r="37" spans="2:7" x14ac:dyDescent="0.4">
      <c r="B37" s="12"/>
      <c r="C37" s="12"/>
      <c r="D37" s="13" t="s">
        <v>34</v>
      </c>
      <c r="E37" s="14"/>
      <c r="F37" s="14"/>
      <c r="G37" s="14">
        <f t="shared" si="0"/>
        <v>0</v>
      </c>
    </row>
    <row r="38" spans="2:7" x14ac:dyDescent="0.4">
      <c r="B38" s="12"/>
      <c r="C38" s="12"/>
      <c r="D38" s="13" t="s">
        <v>35</v>
      </c>
      <c r="E38" s="14"/>
      <c r="F38" s="14"/>
      <c r="G38" s="14">
        <f t="shared" si="0"/>
        <v>0</v>
      </c>
    </row>
    <row r="39" spans="2:7" x14ac:dyDescent="0.4">
      <c r="B39" s="12"/>
      <c r="C39" s="12"/>
      <c r="D39" s="13" t="s">
        <v>36</v>
      </c>
      <c r="E39" s="14"/>
      <c r="F39" s="14"/>
      <c r="G39" s="14">
        <f t="shared" si="0"/>
        <v>0</v>
      </c>
    </row>
    <row r="40" spans="2:7" x14ac:dyDescent="0.4">
      <c r="B40" s="12"/>
      <c r="C40" s="12"/>
      <c r="D40" s="13" t="s">
        <v>37</v>
      </c>
      <c r="E40" s="14"/>
      <c r="F40" s="14"/>
      <c r="G40" s="14">
        <f t="shared" si="0"/>
        <v>0</v>
      </c>
    </row>
    <row r="41" spans="2:7" x14ac:dyDescent="0.4">
      <c r="B41" s="12"/>
      <c r="C41" s="12"/>
      <c r="D41" s="13" t="s">
        <v>38</v>
      </c>
      <c r="E41" s="14"/>
      <c r="F41" s="14"/>
      <c r="G41" s="14">
        <f t="shared" si="0"/>
        <v>0</v>
      </c>
    </row>
    <row r="42" spans="2:7" x14ac:dyDescent="0.4">
      <c r="B42" s="12"/>
      <c r="C42" s="12"/>
      <c r="D42" s="13" t="s">
        <v>39</v>
      </c>
      <c r="E42" s="14"/>
      <c r="F42" s="14"/>
      <c r="G42" s="14">
        <f t="shared" si="0"/>
        <v>0</v>
      </c>
    </row>
    <row r="43" spans="2:7" x14ac:dyDescent="0.4">
      <c r="B43" s="12"/>
      <c r="C43" s="12"/>
      <c r="D43" s="13" t="s">
        <v>40</v>
      </c>
      <c r="E43" s="14"/>
      <c r="F43" s="14"/>
      <c r="G43" s="14">
        <f t="shared" si="0"/>
        <v>0</v>
      </c>
    </row>
    <row r="44" spans="2:7" x14ac:dyDescent="0.4">
      <c r="B44" s="12"/>
      <c r="C44" s="12"/>
      <c r="D44" s="13" t="s">
        <v>41</v>
      </c>
      <c r="E44" s="14"/>
      <c r="F44" s="14"/>
      <c r="G44" s="14">
        <f t="shared" si="0"/>
        <v>0</v>
      </c>
    </row>
    <row r="45" spans="2:7" x14ac:dyDescent="0.4">
      <c r="B45" s="12"/>
      <c r="C45" s="12"/>
      <c r="D45" s="13" t="s">
        <v>42</v>
      </c>
      <c r="E45" s="14">
        <f>+E46+E47+E48+E49+E50+E51+E52+E53+E54</f>
        <v>0</v>
      </c>
      <c r="F45" s="14">
        <f>+F46+F47+F48+F49+F50+F51+F52+F53+F54</f>
        <v>0</v>
      </c>
      <c r="G45" s="14">
        <f t="shared" si="0"/>
        <v>0</v>
      </c>
    </row>
    <row r="46" spans="2:7" x14ac:dyDescent="0.4">
      <c r="B46" s="12"/>
      <c r="C46" s="12"/>
      <c r="D46" s="13" t="s">
        <v>43</v>
      </c>
      <c r="E46" s="14"/>
      <c r="F46" s="14"/>
      <c r="G46" s="14">
        <f t="shared" si="0"/>
        <v>0</v>
      </c>
    </row>
    <row r="47" spans="2:7" x14ac:dyDescent="0.4">
      <c r="B47" s="12"/>
      <c r="C47" s="12"/>
      <c r="D47" s="13" t="s">
        <v>44</v>
      </c>
      <c r="E47" s="14"/>
      <c r="F47" s="14"/>
      <c r="G47" s="14">
        <f t="shared" si="0"/>
        <v>0</v>
      </c>
    </row>
    <row r="48" spans="2:7" x14ac:dyDescent="0.4">
      <c r="B48" s="12"/>
      <c r="C48" s="12"/>
      <c r="D48" s="13" t="s">
        <v>45</v>
      </c>
      <c r="E48" s="14"/>
      <c r="F48" s="14"/>
      <c r="G48" s="14">
        <f t="shared" si="0"/>
        <v>0</v>
      </c>
    </row>
    <row r="49" spans="2:7" x14ac:dyDescent="0.4">
      <c r="B49" s="12"/>
      <c r="C49" s="12"/>
      <c r="D49" s="13" t="s">
        <v>46</v>
      </c>
      <c r="E49" s="14"/>
      <c r="F49" s="14"/>
      <c r="G49" s="14">
        <f t="shared" si="0"/>
        <v>0</v>
      </c>
    </row>
    <row r="50" spans="2:7" x14ac:dyDescent="0.4">
      <c r="B50" s="12"/>
      <c r="C50" s="12"/>
      <c r="D50" s="13" t="s">
        <v>47</v>
      </c>
      <c r="E50" s="14"/>
      <c r="F50" s="14"/>
      <c r="G50" s="14">
        <f t="shared" si="0"/>
        <v>0</v>
      </c>
    </row>
    <row r="51" spans="2:7" x14ac:dyDescent="0.4">
      <c r="B51" s="12"/>
      <c r="C51" s="12"/>
      <c r="D51" s="13" t="s">
        <v>48</v>
      </c>
      <c r="E51" s="14"/>
      <c r="F51" s="14"/>
      <c r="G51" s="14">
        <f t="shared" si="0"/>
        <v>0</v>
      </c>
    </row>
    <row r="52" spans="2:7" x14ac:dyDescent="0.4">
      <c r="B52" s="12"/>
      <c r="C52" s="12"/>
      <c r="D52" s="13" t="s">
        <v>49</v>
      </c>
      <c r="E52" s="14"/>
      <c r="F52" s="14"/>
      <c r="G52" s="14">
        <f t="shared" si="0"/>
        <v>0</v>
      </c>
    </row>
    <row r="53" spans="2:7" x14ac:dyDescent="0.4">
      <c r="B53" s="12"/>
      <c r="C53" s="12"/>
      <c r="D53" s="13" t="s">
        <v>50</v>
      </c>
      <c r="E53" s="14"/>
      <c r="F53" s="14"/>
      <c r="G53" s="14">
        <f t="shared" si="0"/>
        <v>0</v>
      </c>
    </row>
    <row r="54" spans="2:7" x14ac:dyDescent="0.4">
      <c r="B54" s="12"/>
      <c r="C54" s="12"/>
      <c r="D54" s="13" t="s">
        <v>51</v>
      </c>
      <c r="E54" s="14"/>
      <c r="F54" s="14"/>
      <c r="G54" s="14">
        <f t="shared" si="0"/>
        <v>0</v>
      </c>
    </row>
    <row r="55" spans="2:7" x14ac:dyDescent="0.4">
      <c r="B55" s="12"/>
      <c r="C55" s="12"/>
      <c r="D55" s="13" t="s">
        <v>52</v>
      </c>
      <c r="E55" s="14">
        <f>+E56</f>
        <v>0</v>
      </c>
      <c r="F55" s="14">
        <f>+F56</f>
        <v>0</v>
      </c>
      <c r="G55" s="14">
        <f t="shared" si="0"/>
        <v>0</v>
      </c>
    </row>
    <row r="56" spans="2:7" x14ac:dyDescent="0.4">
      <c r="B56" s="12"/>
      <c r="C56" s="12"/>
      <c r="D56" s="13" t="s">
        <v>53</v>
      </c>
      <c r="E56" s="14">
        <f>+E57+E58+E59+E60+E61+E62</f>
        <v>0</v>
      </c>
      <c r="F56" s="14">
        <f>+F57+F58+F59+F60+F61+F62</f>
        <v>0</v>
      </c>
      <c r="G56" s="14">
        <f t="shared" si="0"/>
        <v>0</v>
      </c>
    </row>
    <row r="57" spans="2:7" x14ac:dyDescent="0.4">
      <c r="B57" s="12"/>
      <c r="C57" s="12"/>
      <c r="D57" s="13" t="s">
        <v>54</v>
      </c>
      <c r="E57" s="14"/>
      <c r="F57" s="14"/>
      <c r="G57" s="14">
        <f t="shared" si="0"/>
        <v>0</v>
      </c>
    </row>
    <row r="58" spans="2:7" x14ac:dyDescent="0.4">
      <c r="B58" s="12"/>
      <c r="C58" s="12"/>
      <c r="D58" s="13" t="s">
        <v>41</v>
      </c>
      <c r="E58" s="14"/>
      <c r="F58" s="14"/>
      <c r="G58" s="14">
        <f t="shared" si="0"/>
        <v>0</v>
      </c>
    </row>
    <row r="59" spans="2:7" x14ac:dyDescent="0.4">
      <c r="B59" s="12"/>
      <c r="C59" s="12"/>
      <c r="D59" s="13" t="s">
        <v>43</v>
      </c>
      <c r="E59" s="14"/>
      <c r="F59" s="14"/>
      <c r="G59" s="14">
        <f t="shared" si="0"/>
        <v>0</v>
      </c>
    </row>
    <row r="60" spans="2:7" x14ac:dyDescent="0.4">
      <c r="B60" s="12"/>
      <c r="C60" s="12"/>
      <c r="D60" s="13" t="s">
        <v>44</v>
      </c>
      <c r="E60" s="14"/>
      <c r="F60" s="14"/>
      <c r="G60" s="14">
        <f t="shared" si="0"/>
        <v>0</v>
      </c>
    </row>
    <row r="61" spans="2:7" x14ac:dyDescent="0.4">
      <c r="B61" s="12"/>
      <c r="C61" s="12"/>
      <c r="D61" s="13" t="s">
        <v>45</v>
      </c>
      <c r="E61" s="14"/>
      <c r="F61" s="14"/>
      <c r="G61" s="14">
        <f t="shared" si="0"/>
        <v>0</v>
      </c>
    </row>
    <row r="62" spans="2:7" x14ac:dyDescent="0.4">
      <c r="B62" s="12"/>
      <c r="C62" s="12"/>
      <c r="D62" s="13" t="s">
        <v>51</v>
      </c>
      <c r="E62" s="14"/>
      <c r="F62" s="14"/>
      <c r="G62" s="14">
        <f t="shared" si="0"/>
        <v>0</v>
      </c>
    </row>
    <row r="63" spans="2:7" x14ac:dyDescent="0.4">
      <c r="B63" s="12"/>
      <c r="C63" s="12"/>
      <c r="D63" s="13" t="s">
        <v>55</v>
      </c>
      <c r="E63" s="14">
        <f>+E64+E65</f>
        <v>3170000</v>
      </c>
      <c r="F63" s="14">
        <f>+F64+F65</f>
        <v>3260000</v>
      </c>
      <c r="G63" s="14">
        <f t="shared" si="0"/>
        <v>-90000</v>
      </c>
    </row>
    <row r="64" spans="2:7" x14ac:dyDescent="0.4">
      <c r="B64" s="12"/>
      <c r="C64" s="12"/>
      <c r="D64" s="13" t="s">
        <v>56</v>
      </c>
      <c r="E64" s="14">
        <v>1820000</v>
      </c>
      <c r="F64" s="14">
        <v>1820000</v>
      </c>
      <c r="G64" s="14">
        <f t="shared" si="0"/>
        <v>0</v>
      </c>
    </row>
    <row r="65" spans="2:7" x14ac:dyDescent="0.4">
      <c r="B65" s="12"/>
      <c r="C65" s="12"/>
      <c r="D65" s="13" t="s">
        <v>57</v>
      </c>
      <c r="E65" s="14">
        <v>1350000</v>
      </c>
      <c r="F65" s="14">
        <v>1440000</v>
      </c>
      <c r="G65" s="14">
        <f t="shared" si="0"/>
        <v>-90000</v>
      </c>
    </row>
    <row r="66" spans="2:7" x14ac:dyDescent="0.4">
      <c r="B66" s="12"/>
      <c r="C66" s="12"/>
      <c r="D66" s="13" t="s">
        <v>58</v>
      </c>
      <c r="E66" s="14"/>
      <c r="F66" s="14"/>
      <c r="G66" s="14">
        <f t="shared" si="0"/>
        <v>0</v>
      </c>
    </row>
    <row r="67" spans="2:7" x14ac:dyDescent="0.4">
      <c r="B67" s="12"/>
      <c r="C67" s="12"/>
      <c r="D67" s="13" t="s">
        <v>59</v>
      </c>
      <c r="E67" s="14"/>
      <c r="F67" s="14"/>
      <c r="G67" s="14">
        <f t="shared" si="0"/>
        <v>0</v>
      </c>
    </row>
    <row r="68" spans="2:7" x14ac:dyDescent="0.4">
      <c r="B68" s="12"/>
      <c r="C68" s="15"/>
      <c r="D68" s="16" t="s">
        <v>60</v>
      </c>
      <c r="E68" s="17">
        <f>+E6+E55+E63+E66+E67</f>
        <v>3170000</v>
      </c>
      <c r="F68" s="17">
        <f>+F6+F55+F63+F66+F67</f>
        <v>3260000</v>
      </c>
      <c r="G68" s="17">
        <f t="shared" si="0"/>
        <v>-90000</v>
      </c>
    </row>
    <row r="69" spans="2:7" x14ac:dyDescent="0.4">
      <c r="B69" s="12"/>
      <c r="C69" s="9" t="s">
        <v>61</v>
      </c>
      <c r="D69" s="13" t="s">
        <v>62</v>
      </c>
      <c r="E69" s="14">
        <f>+E70+E71+E89+E90+E91+E92+E93+E94+E95+E96+E97</f>
        <v>1399699</v>
      </c>
      <c r="F69" s="14">
        <f>+F70+F71+F89+F90+F91+F92+F93+F94+F95+F96+F97</f>
        <v>1271674</v>
      </c>
      <c r="G69" s="14">
        <f t="shared" si="0"/>
        <v>128025</v>
      </c>
    </row>
    <row r="70" spans="2:7" x14ac:dyDescent="0.4">
      <c r="B70" s="12"/>
      <c r="C70" s="12"/>
      <c r="D70" s="13" t="s">
        <v>63</v>
      </c>
      <c r="E70" s="14"/>
      <c r="F70" s="14"/>
      <c r="G70" s="14">
        <f t="shared" si="0"/>
        <v>0</v>
      </c>
    </row>
    <row r="71" spans="2:7" x14ac:dyDescent="0.4">
      <c r="B71" s="12"/>
      <c r="C71" s="12"/>
      <c r="D71" s="13" t="s">
        <v>64</v>
      </c>
      <c r="E71" s="14">
        <f>+E72+E73+E74+E75+E76+E77+E78+E79+E80+E81+E82+E83+E84+E85+E86+E87+E88</f>
        <v>0</v>
      </c>
      <c r="F71" s="14">
        <f>+F72+F73+F74+F75+F76+F77+F78+F79+F80+F81+F82+F83+F84+F85+F86+F87+F88</f>
        <v>0</v>
      </c>
      <c r="G71" s="14">
        <f t="shared" ref="G71:G134" si="1">E71-F71</f>
        <v>0</v>
      </c>
    </row>
    <row r="72" spans="2:7" x14ac:dyDescent="0.4">
      <c r="B72" s="12"/>
      <c r="C72" s="12"/>
      <c r="D72" s="13" t="s">
        <v>65</v>
      </c>
      <c r="E72" s="14"/>
      <c r="F72" s="14"/>
      <c r="G72" s="14">
        <f t="shared" si="1"/>
        <v>0</v>
      </c>
    </row>
    <row r="73" spans="2:7" x14ac:dyDescent="0.4">
      <c r="B73" s="12"/>
      <c r="C73" s="12"/>
      <c r="D73" s="13" t="s">
        <v>66</v>
      </c>
      <c r="E73" s="14"/>
      <c r="F73" s="14"/>
      <c r="G73" s="14">
        <f t="shared" si="1"/>
        <v>0</v>
      </c>
    </row>
    <row r="74" spans="2:7" x14ac:dyDescent="0.4">
      <c r="B74" s="12"/>
      <c r="C74" s="12"/>
      <c r="D74" s="13" t="s">
        <v>67</v>
      </c>
      <c r="E74" s="14"/>
      <c r="F74" s="14"/>
      <c r="G74" s="14">
        <f t="shared" si="1"/>
        <v>0</v>
      </c>
    </row>
    <row r="75" spans="2:7" x14ac:dyDescent="0.4">
      <c r="B75" s="12"/>
      <c r="C75" s="12"/>
      <c r="D75" s="13" t="s">
        <v>68</v>
      </c>
      <c r="E75" s="14"/>
      <c r="F75" s="14"/>
      <c r="G75" s="14">
        <f t="shared" si="1"/>
        <v>0</v>
      </c>
    </row>
    <row r="76" spans="2:7" x14ac:dyDescent="0.4">
      <c r="B76" s="12"/>
      <c r="C76" s="12"/>
      <c r="D76" s="13" t="s">
        <v>69</v>
      </c>
      <c r="E76" s="14"/>
      <c r="F76" s="14"/>
      <c r="G76" s="14">
        <f t="shared" si="1"/>
        <v>0</v>
      </c>
    </row>
    <row r="77" spans="2:7" x14ac:dyDescent="0.4">
      <c r="B77" s="12"/>
      <c r="C77" s="12"/>
      <c r="D77" s="13" t="s">
        <v>70</v>
      </c>
      <c r="E77" s="14"/>
      <c r="F77" s="14"/>
      <c r="G77" s="14">
        <f t="shared" si="1"/>
        <v>0</v>
      </c>
    </row>
    <row r="78" spans="2:7" x14ac:dyDescent="0.4">
      <c r="B78" s="12"/>
      <c r="C78" s="12"/>
      <c r="D78" s="13" t="s">
        <v>71</v>
      </c>
      <c r="E78" s="14"/>
      <c r="F78" s="14"/>
      <c r="G78" s="14">
        <f t="shared" si="1"/>
        <v>0</v>
      </c>
    </row>
    <row r="79" spans="2:7" x14ac:dyDescent="0.4">
      <c r="B79" s="12"/>
      <c r="C79" s="12"/>
      <c r="D79" s="13" t="s">
        <v>72</v>
      </c>
      <c r="E79" s="14"/>
      <c r="F79" s="14"/>
      <c r="G79" s="14">
        <f t="shared" si="1"/>
        <v>0</v>
      </c>
    </row>
    <row r="80" spans="2:7" x14ac:dyDescent="0.4">
      <c r="B80" s="12"/>
      <c r="C80" s="12"/>
      <c r="D80" s="13" t="s">
        <v>73</v>
      </c>
      <c r="E80" s="14"/>
      <c r="F80" s="14"/>
      <c r="G80" s="14">
        <f t="shared" si="1"/>
        <v>0</v>
      </c>
    </row>
    <row r="81" spans="2:7" x14ac:dyDescent="0.4">
      <c r="B81" s="12"/>
      <c r="C81" s="12"/>
      <c r="D81" s="13" t="s">
        <v>74</v>
      </c>
      <c r="E81" s="14"/>
      <c r="F81" s="14"/>
      <c r="G81" s="14">
        <f t="shared" si="1"/>
        <v>0</v>
      </c>
    </row>
    <row r="82" spans="2:7" x14ac:dyDescent="0.4">
      <c r="B82" s="12"/>
      <c r="C82" s="12"/>
      <c r="D82" s="13" t="s">
        <v>75</v>
      </c>
      <c r="E82" s="14"/>
      <c r="F82" s="14"/>
      <c r="G82" s="14">
        <f t="shared" si="1"/>
        <v>0</v>
      </c>
    </row>
    <row r="83" spans="2:7" x14ac:dyDescent="0.4">
      <c r="B83" s="12"/>
      <c r="C83" s="12"/>
      <c r="D83" s="13" t="s">
        <v>76</v>
      </c>
      <c r="E83" s="14"/>
      <c r="F83" s="14"/>
      <c r="G83" s="14">
        <f t="shared" si="1"/>
        <v>0</v>
      </c>
    </row>
    <row r="84" spans="2:7" x14ac:dyDescent="0.4">
      <c r="B84" s="12"/>
      <c r="C84" s="12"/>
      <c r="D84" s="13" t="s">
        <v>77</v>
      </c>
      <c r="E84" s="14"/>
      <c r="F84" s="14"/>
      <c r="G84" s="14">
        <f t="shared" si="1"/>
        <v>0</v>
      </c>
    </row>
    <row r="85" spans="2:7" x14ac:dyDescent="0.4">
      <c r="B85" s="12"/>
      <c r="C85" s="12"/>
      <c r="D85" s="13" t="s">
        <v>78</v>
      </c>
      <c r="E85" s="14"/>
      <c r="F85" s="14"/>
      <c r="G85" s="14">
        <f t="shared" si="1"/>
        <v>0</v>
      </c>
    </row>
    <row r="86" spans="2:7" x14ac:dyDescent="0.4">
      <c r="B86" s="12"/>
      <c r="C86" s="12"/>
      <c r="D86" s="13" t="s">
        <v>79</v>
      </c>
      <c r="E86" s="14"/>
      <c r="F86" s="14"/>
      <c r="G86" s="14">
        <f t="shared" si="1"/>
        <v>0</v>
      </c>
    </row>
    <row r="87" spans="2:7" x14ac:dyDescent="0.4">
      <c r="B87" s="12"/>
      <c r="C87" s="12"/>
      <c r="D87" s="13" t="s">
        <v>80</v>
      </c>
      <c r="E87" s="14"/>
      <c r="F87" s="14"/>
      <c r="G87" s="14">
        <f t="shared" si="1"/>
        <v>0</v>
      </c>
    </row>
    <row r="88" spans="2:7" x14ac:dyDescent="0.4">
      <c r="B88" s="12"/>
      <c r="C88" s="12"/>
      <c r="D88" s="13" t="s">
        <v>81</v>
      </c>
      <c r="E88" s="14"/>
      <c r="F88" s="14"/>
      <c r="G88" s="14">
        <f t="shared" si="1"/>
        <v>0</v>
      </c>
    </row>
    <row r="89" spans="2:7" x14ac:dyDescent="0.4">
      <c r="B89" s="12"/>
      <c r="C89" s="12"/>
      <c r="D89" s="13" t="s">
        <v>82</v>
      </c>
      <c r="E89" s="14"/>
      <c r="F89" s="14"/>
      <c r="G89" s="14">
        <f t="shared" si="1"/>
        <v>0</v>
      </c>
    </row>
    <row r="90" spans="2:7" x14ac:dyDescent="0.4">
      <c r="B90" s="12"/>
      <c r="C90" s="12"/>
      <c r="D90" s="13" t="s">
        <v>83</v>
      </c>
      <c r="E90" s="14"/>
      <c r="F90" s="14"/>
      <c r="G90" s="14">
        <f t="shared" si="1"/>
        <v>0</v>
      </c>
    </row>
    <row r="91" spans="2:7" x14ac:dyDescent="0.4">
      <c r="B91" s="12"/>
      <c r="C91" s="12"/>
      <c r="D91" s="13" t="s">
        <v>84</v>
      </c>
      <c r="E91" s="14"/>
      <c r="F91" s="14"/>
      <c r="G91" s="14">
        <f t="shared" si="1"/>
        <v>0</v>
      </c>
    </row>
    <row r="92" spans="2:7" x14ac:dyDescent="0.4">
      <c r="B92" s="12"/>
      <c r="C92" s="12"/>
      <c r="D92" s="13" t="s">
        <v>85</v>
      </c>
      <c r="E92" s="14">
        <v>1399699</v>
      </c>
      <c r="F92" s="14">
        <v>1271674</v>
      </c>
      <c r="G92" s="14">
        <f t="shared" si="1"/>
        <v>128025</v>
      </c>
    </row>
    <row r="93" spans="2:7" x14ac:dyDescent="0.4">
      <c r="B93" s="12"/>
      <c r="C93" s="12"/>
      <c r="D93" s="13" t="s">
        <v>86</v>
      </c>
      <c r="E93" s="14"/>
      <c r="F93" s="14"/>
      <c r="G93" s="14">
        <f t="shared" si="1"/>
        <v>0</v>
      </c>
    </row>
    <row r="94" spans="2:7" x14ac:dyDescent="0.4">
      <c r="B94" s="12"/>
      <c r="C94" s="12"/>
      <c r="D94" s="13" t="s">
        <v>87</v>
      </c>
      <c r="E94" s="14"/>
      <c r="F94" s="14"/>
      <c r="G94" s="14">
        <f t="shared" si="1"/>
        <v>0</v>
      </c>
    </row>
    <row r="95" spans="2:7" x14ac:dyDescent="0.4">
      <c r="B95" s="12"/>
      <c r="C95" s="12"/>
      <c r="D95" s="13" t="s">
        <v>88</v>
      </c>
      <c r="E95" s="14"/>
      <c r="F95" s="14"/>
      <c r="G95" s="14">
        <f t="shared" si="1"/>
        <v>0</v>
      </c>
    </row>
    <row r="96" spans="2:7" x14ac:dyDescent="0.4">
      <c r="B96" s="12"/>
      <c r="C96" s="12"/>
      <c r="D96" s="13" t="s">
        <v>89</v>
      </c>
      <c r="E96" s="14"/>
      <c r="F96" s="14"/>
      <c r="G96" s="14">
        <f t="shared" si="1"/>
        <v>0</v>
      </c>
    </row>
    <row r="97" spans="2:7" x14ac:dyDescent="0.4">
      <c r="B97" s="12"/>
      <c r="C97" s="12"/>
      <c r="D97" s="13" t="s">
        <v>90</v>
      </c>
      <c r="E97" s="14">
        <f>+E98</f>
        <v>0</v>
      </c>
      <c r="F97" s="14">
        <f>+F98</f>
        <v>0</v>
      </c>
      <c r="G97" s="14">
        <f t="shared" si="1"/>
        <v>0</v>
      </c>
    </row>
    <row r="98" spans="2:7" x14ac:dyDescent="0.4">
      <c r="B98" s="12"/>
      <c r="C98" s="12"/>
      <c r="D98" s="13" t="s">
        <v>91</v>
      </c>
      <c r="E98" s="14"/>
      <c r="F98" s="14"/>
      <c r="G98" s="14">
        <f t="shared" si="1"/>
        <v>0</v>
      </c>
    </row>
    <row r="99" spans="2:7" x14ac:dyDescent="0.4">
      <c r="B99" s="12"/>
      <c r="C99" s="12"/>
      <c r="D99" s="13" t="s">
        <v>92</v>
      </c>
      <c r="E99" s="14">
        <f>+E100+E101+E102+E103+E104+E105+E106+E107+E108+E109+E110+E111+E112+E113+E114+E115</f>
        <v>426974</v>
      </c>
      <c r="F99" s="14">
        <f>+F100+F101+F102+F103+F104+F105+F106+F107+F108+F109+F110+F111+F112+F113+F114+F115</f>
        <v>454103</v>
      </c>
      <c r="G99" s="14">
        <f t="shared" si="1"/>
        <v>-27129</v>
      </c>
    </row>
    <row r="100" spans="2:7" x14ac:dyDescent="0.4">
      <c r="B100" s="12"/>
      <c r="C100" s="12"/>
      <c r="D100" s="13" t="s">
        <v>93</v>
      </c>
      <c r="E100" s="14"/>
      <c r="F100" s="14"/>
      <c r="G100" s="14">
        <f t="shared" si="1"/>
        <v>0</v>
      </c>
    </row>
    <row r="101" spans="2:7" x14ac:dyDescent="0.4">
      <c r="B101" s="12"/>
      <c r="C101" s="12"/>
      <c r="D101" s="13" t="s">
        <v>94</v>
      </c>
      <c r="E101" s="14"/>
      <c r="F101" s="14"/>
      <c r="G101" s="14">
        <f t="shared" si="1"/>
        <v>0</v>
      </c>
    </row>
    <row r="102" spans="2:7" x14ac:dyDescent="0.4">
      <c r="B102" s="12"/>
      <c r="C102" s="12"/>
      <c r="D102" s="13" t="s">
        <v>95</v>
      </c>
      <c r="E102" s="14"/>
      <c r="F102" s="14"/>
      <c r="G102" s="14">
        <f t="shared" si="1"/>
        <v>0</v>
      </c>
    </row>
    <row r="103" spans="2:7" x14ac:dyDescent="0.4">
      <c r="B103" s="12"/>
      <c r="C103" s="12"/>
      <c r="D103" s="13" t="s">
        <v>96</v>
      </c>
      <c r="E103" s="14"/>
      <c r="F103" s="14">
        <v>12000</v>
      </c>
      <c r="G103" s="14">
        <f t="shared" si="1"/>
        <v>-12000</v>
      </c>
    </row>
    <row r="104" spans="2:7" x14ac:dyDescent="0.4">
      <c r="B104" s="12"/>
      <c r="C104" s="12"/>
      <c r="D104" s="13" t="s">
        <v>97</v>
      </c>
      <c r="E104" s="14"/>
      <c r="F104" s="14"/>
      <c r="G104" s="14">
        <f t="shared" si="1"/>
        <v>0</v>
      </c>
    </row>
    <row r="105" spans="2:7" x14ac:dyDescent="0.4">
      <c r="B105" s="12"/>
      <c r="C105" s="12"/>
      <c r="D105" s="13" t="s">
        <v>98</v>
      </c>
      <c r="E105" s="14"/>
      <c r="F105" s="14"/>
      <c r="G105" s="14">
        <f t="shared" si="1"/>
        <v>0</v>
      </c>
    </row>
    <row r="106" spans="2:7" x14ac:dyDescent="0.4">
      <c r="B106" s="12"/>
      <c r="C106" s="12"/>
      <c r="D106" s="13" t="s">
        <v>99</v>
      </c>
      <c r="E106" s="14"/>
      <c r="F106" s="14"/>
      <c r="G106" s="14">
        <f t="shared" si="1"/>
        <v>0</v>
      </c>
    </row>
    <row r="107" spans="2:7" x14ac:dyDescent="0.4">
      <c r="B107" s="12"/>
      <c r="C107" s="12"/>
      <c r="D107" s="13" t="s">
        <v>100</v>
      </c>
      <c r="E107" s="14"/>
      <c r="F107" s="14"/>
      <c r="G107" s="14">
        <f t="shared" si="1"/>
        <v>0</v>
      </c>
    </row>
    <row r="108" spans="2:7" x14ac:dyDescent="0.4">
      <c r="B108" s="12"/>
      <c r="C108" s="12"/>
      <c r="D108" s="13" t="s">
        <v>101</v>
      </c>
      <c r="E108" s="14"/>
      <c r="F108" s="14"/>
      <c r="G108" s="14">
        <f t="shared" si="1"/>
        <v>0</v>
      </c>
    </row>
    <row r="109" spans="2:7" x14ac:dyDescent="0.4">
      <c r="B109" s="12"/>
      <c r="C109" s="12"/>
      <c r="D109" s="13" t="s">
        <v>102</v>
      </c>
      <c r="E109" s="14">
        <v>411111</v>
      </c>
      <c r="F109" s="14">
        <v>415757</v>
      </c>
      <c r="G109" s="14">
        <f t="shared" si="1"/>
        <v>-4646</v>
      </c>
    </row>
    <row r="110" spans="2:7" x14ac:dyDescent="0.4">
      <c r="B110" s="12"/>
      <c r="C110" s="12"/>
      <c r="D110" s="13" t="s">
        <v>103</v>
      </c>
      <c r="E110" s="14"/>
      <c r="F110" s="14"/>
      <c r="G110" s="14">
        <f t="shared" si="1"/>
        <v>0</v>
      </c>
    </row>
    <row r="111" spans="2:7" x14ac:dyDescent="0.4">
      <c r="B111" s="12"/>
      <c r="C111" s="12"/>
      <c r="D111" s="13" t="s">
        <v>104</v>
      </c>
      <c r="E111" s="14">
        <v>7393</v>
      </c>
      <c r="F111" s="14">
        <v>26346</v>
      </c>
      <c r="G111" s="14">
        <f t="shared" si="1"/>
        <v>-18953</v>
      </c>
    </row>
    <row r="112" spans="2:7" x14ac:dyDescent="0.4">
      <c r="B112" s="12"/>
      <c r="C112" s="12"/>
      <c r="D112" s="13" t="s">
        <v>105</v>
      </c>
      <c r="E112" s="14">
        <v>8470</v>
      </c>
      <c r="F112" s="14"/>
      <c r="G112" s="14">
        <f t="shared" si="1"/>
        <v>8470</v>
      </c>
    </row>
    <row r="113" spans="2:7" x14ac:dyDescent="0.4">
      <c r="B113" s="12"/>
      <c r="C113" s="12"/>
      <c r="D113" s="13" t="s">
        <v>106</v>
      </c>
      <c r="E113" s="14"/>
      <c r="F113" s="14"/>
      <c r="G113" s="14">
        <f t="shared" si="1"/>
        <v>0</v>
      </c>
    </row>
    <row r="114" spans="2:7" x14ac:dyDescent="0.4">
      <c r="B114" s="12"/>
      <c r="C114" s="12"/>
      <c r="D114" s="13" t="s">
        <v>107</v>
      </c>
      <c r="E114" s="14"/>
      <c r="F114" s="14"/>
      <c r="G114" s="14">
        <f t="shared" si="1"/>
        <v>0</v>
      </c>
    </row>
    <row r="115" spans="2:7" x14ac:dyDescent="0.4">
      <c r="B115" s="12"/>
      <c r="C115" s="12"/>
      <c r="D115" s="13" t="s">
        <v>108</v>
      </c>
      <c r="E115" s="14"/>
      <c r="F115" s="14"/>
      <c r="G115" s="14">
        <f t="shared" si="1"/>
        <v>0</v>
      </c>
    </row>
    <row r="116" spans="2:7" x14ac:dyDescent="0.4">
      <c r="B116" s="12"/>
      <c r="C116" s="12"/>
      <c r="D116" s="13" t="s">
        <v>109</v>
      </c>
      <c r="E116" s="14">
        <f>+E117+E118+E119+E120+E121+E122+E123+E124+E125+E126+E127+E128+E129+E130+E131+E132+E133+E134+E135+E136</f>
        <v>798583</v>
      </c>
      <c r="F116" s="14">
        <f>+F117+F118+F119+F120+F121+F122+F123+F124+F125+F126+F127+F128+F129+F130+F131+F132+F133+F134+F135+F136</f>
        <v>814679</v>
      </c>
      <c r="G116" s="14">
        <f t="shared" si="1"/>
        <v>-16096</v>
      </c>
    </row>
    <row r="117" spans="2:7" x14ac:dyDescent="0.4">
      <c r="B117" s="12"/>
      <c r="C117" s="12"/>
      <c r="D117" s="13" t="s">
        <v>110</v>
      </c>
      <c r="E117" s="14"/>
      <c r="F117" s="14">
        <v>3200</v>
      </c>
      <c r="G117" s="14">
        <f t="shared" si="1"/>
        <v>-3200</v>
      </c>
    </row>
    <row r="118" spans="2:7" x14ac:dyDescent="0.4">
      <c r="B118" s="12"/>
      <c r="C118" s="12"/>
      <c r="D118" s="13" t="s">
        <v>111</v>
      </c>
      <c r="E118" s="14"/>
      <c r="F118" s="14"/>
      <c r="G118" s="14">
        <f t="shared" si="1"/>
        <v>0</v>
      </c>
    </row>
    <row r="119" spans="2:7" x14ac:dyDescent="0.4">
      <c r="B119" s="12"/>
      <c r="C119" s="12"/>
      <c r="D119" s="13" t="s">
        <v>112</v>
      </c>
      <c r="E119" s="14"/>
      <c r="F119" s="14"/>
      <c r="G119" s="14">
        <f t="shared" si="1"/>
        <v>0</v>
      </c>
    </row>
    <row r="120" spans="2:7" x14ac:dyDescent="0.4">
      <c r="B120" s="12"/>
      <c r="C120" s="12"/>
      <c r="D120" s="13" t="s">
        <v>113</v>
      </c>
      <c r="E120" s="14"/>
      <c r="F120" s="14"/>
      <c r="G120" s="14">
        <f t="shared" si="1"/>
        <v>0</v>
      </c>
    </row>
    <row r="121" spans="2:7" x14ac:dyDescent="0.4">
      <c r="B121" s="12"/>
      <c r="C121" s="12"/>
      <c r="D121" s="13" t="s">
        <v>114</v>
      </c>
      <c r="E121" s="14"/>
      <c r="F121" s="14"/>
      <c r="G121" s="14">
        <f t="shared" si="1"/>
        <v>0</v>
      </c>
    </row>
    <row r="122" spans="2:7" x14ac:dyDescent="0.4">
      <c r="B122" s="12"/>
      <c r="C122" s="12"/>
      <c r="D122" s="13" t="s">
        <v>115</v>
      </c>
      <c r="E122" s="14"/>
      <c r="F122" s="14"/>
      <c r="G122" s="14">
        <f t="shared" si="1"/>
        <v>0</v>
      </c>
    </row>
    <row r="123" spans="2:7" x14ac:dyDescent="0.4">
      <c r="B123" s="12"/>
      <c r="C123" s="12"/>
      <c r="D123" s="13" t="s">
        <v>116</v>
      </c>
      <c r="E123" s="14">
        <v>86955</v>
      </c>
      <c r="F123" s="14">
        <v>145475</v>
      </c>
      <c r="G123" s="14">
        <f t="shared" si="1"/>
        <v>-58520</v>
      </c>
    </row>
    <row r="124" spans="2:7" x14ac:dyDescent="0.4">
      <c r="B124" s="12"/>
      <c r="C124" s="12"/>
      <c r="D124" s="13" t="s">
        <v>117</v>
      </c>
      <c r="E124" s="14">
        <v>81586</v>
      </c>
      <c r="F124" s="14">
        <v>76804</v>
      </c>
      <c r="G124" s="14">
        <f t="shared" si="1"/>
        <v>4782</v>
      </c>
    </row>
    <row r="125" spans="2:7" x14ac:dyDescent="0.4">
      <c r="B125" s="12"/>
      <c r="C125" s="12"/>
      <c r="D125" s="13" t="s">
        <v>118</v>
      </c>
      <c r="E125" s="14"/>
      <c r="F125" s="14"/>
      <c r="G125" s="14">
        <f t="shared" si="1"/>
        <v>0</v>
      </c>
    </row>
    <row r="126" spans="2:7" x14ac:dyDescent="0.4">
      <c r="B126" s="12"/>
      <c r="C126" s="12"/>
      <c r="D126" s="13" t="s">
        <v>119</v>
      </c>
      <c r="E126" s="14"/>
      <c r="F126" s="14"/>
      <c r="G126" s="14">
        <f t="shared" si="1"/>
        <v>0</v>
      </c>
    </row>
    <row r="127" spans="2:7" x14ac:dyDescent="0.4">
      <c r="B127" s="12"/>
      <c r="C127" s="12"/>
      <c r="D127" s="13" t="s">
        <v>120</v>
      </c>
      <c r="E127" s="14">
        <v>33482</v>
      </c>
      <c r="F127" s="14">
        <v>115000</v>
      </c>
      <c r="G127" s="14">
        <f t="shared" si="1"/>
        <v>-81518</v>
      </c>
    </row>
    <row r="128" spans="2:7" x14ac:dyDescent="0.4">
      <c r="B128" s="12"/>
      <c r="C128" s="12"/>
      <c r="D128" s="13" t="s">
        <v>121</v>
      </c>
      <c r="E128" s="14">
        <v>7560</v>
      </c>
      <c r="F128" s="14">
        <v>12200</v>
      </c>
      <c r="G128" s="14">
        <f t="shared" si="1"/>
        <v>-4640</v>
      </c>
    </row>
    <row r="129" spans="2:7" x14ac:dyDescent="0.4">
      <c r="B129" s="12"/>
      <c r="C129" s="12"/>
      <c r="D129" s="13" t="s">
        <v>105</v>
      </c>
      <c r="E129" s="14"/>
      <c r="F129" s="14"/>
      <c r="G129" s="14">
        <f t="shared" si="1"/>
        <v>0</v>
      </c>
    </row>
    <row r="130" spans="2:7" x14ac:dyDescent="0.4">
      <c r="B130" s="12"/>
      <c r="C130" s="12"/>
      <c r="D130" s="13" t="s">
        <v>106</v>
      </c>
      <c r="E130" s="14"/>
      <c r="F130" s="14"/>
      <c r="G130" s="14">
        <f t="shared" si="1"/>
        <v>0</v>
      </c>
    </row>
    <row r="131" spans="2:7" x14ac:dyDescent="0.4">
      <c r="B131" s="12"/>
      <c r="C131" s="12"/>
      <c r="D131" s="13" t="s">
        <v>122</v>
      </c>
      <c r="E131" s="14"/>
      <c r="F131" s="14"/>
      <c r="G131" s="14">
        <f t="shared" si="1"/>
        <v>0</v>
      </c>
    </row>
    <row r="132" spans="2:7" x14ac:dyDescent="0.4">
      <c r="B132" s="12"/>
      <c r="C132" s="12"/>
      <c r="D132" s="13" t="s">
        <v>123</v>
      </c>
      <c r="E132" s="14"/>
      <c r="F132" s="14"/>
      <c r="G132" s="14">
        <f t="shared" si="1"/>
        <v>0</v>
      </c>
    </row>
    <row r="133" spans="2:7" x14ac:dyDescent="0.4">
      <c r="B133" s="12"/>
      <c r="C133" s="12"/>
      <c r="D133" s="13" t="s">
        <v>124</v>
      </c>
      <c r="E133" s="14">
        <v>589000</v>
      </c>
      <c r="F133" s="14">
        <v>462000</v>
      </c>
      <c r="G133" s="14">
        <f t="shared" si="1"/>
        <v>127000</v>
      </c>
    </row>
    <row r="134" spans="2:7" x14ac:dyDescent="0.4">
      <c r="B134" s="12"/>
      <c r="C134" s="12"/>
      <c r="D134" s="13" t="s">
        <v>125</v>
      </c>
      <c r="E134" s="14"/>
      <c r="F134" s="14"/>
      <c r="G134" s="14">
        <f t="shared" si="1"/>
        <v>0</v>
      </c>
    </row>
    <row r="135" spans="2:7" x14ac:dyDescent="0.4">
      <c r="B135" s="12"/>
      <c r="C135" s="12"/>
      <c r="D135" s="13" t="s">
        <v>126</v>
      </c>
      <c r="E135" s="14"/>
      <c r="F135" s="14"/>
      <c r="G135" s="14">
        <f t="shared" ref="G135:G198" si="2">E135-F135</f>
        <v>0</v>
      </c>
    </row>
    <row r="136" spans="2:7" x14ac:dyDescent="0.4">
      <c r="B136" s="12"/>
      <c r="C136" s="12"/>
      <c r="D136" s="13" t="s">
        <v>108</v>
      </c>
      <c r="E136" s="14">
        <f>+E137</f>
        <v>0</v>
      </c>
      <c r="F136" s="14">
        <f>+F137</f>
        <v>0</v>
      </c>
      <c r="G136" s="14">
        <f t="shared" si="2"/>
        <v>0</v>
      </c>
    </row>
    <row r="137" spans="2:7" x14ac:dyDescent="0.4">
      <c r="B137" s="12"/>
      <c r="C137" s="12"/>
      <c r="D137" s="13" t="s">
        <v>127</v>
      </c>
      <c r="E137" s="14"/>
      <c r="F137" s="14"/>
      <c r="G137" s="14">
        <f t="shared" si="2"/>
        <v>0</v>
      </c>
    </row>
    <row r="138" spans="2:7" x14ac:dyDescent="0.4">
      <c r="B138" s="12"/>
      <c r="C138" s="12"/>
      <c r="D138" s="13" t="s">
        <v>128</v>
      </c>
      <c r="E138" s="14"/>
      <c r="F138" s="14"/>
      <c r="G138" s="14">
        <f t="shared" si="2"/>
        <v>0</v>
      </c>
    </row>
    <row r="139" spans="2:7" x14ac:dyDescent="0.4">
      <c r="B139" s="12"/>
      <c r="C139" s="12"/>
      <c r="D139" s="13" t="s">
        <v>129</v>
      </c>
      <c r="E139" s="14"/>
      <c r="F139" s="14"/>
      <c r="G139" s="14">
        <f t="shared" si="2"/>
        <v>0</v>
      </c>
    </row>
    <row r="140" spans="2:7" x14ac:dyDescent="0.4">
      <c r="B140" s="12"/>
      <c r="C140" s="12"/>
      <c r="D140" s="13" t="s">
        <v>130</v>
      </c>
      <c r="E140" s="14"/>
      <c r="F140" s="14"/>
      <c r="G140" s="14">
        <f t="shared" si="2"/>
        <v>0</v>
      </c>
    </row>
    <row r="141" spans="2:7" x14ac:dyDescent="0.4">
      <c r="B141" s="12"/>
      <c r="C141" s="12"/>
      <c r="D141" s="13" t="s">
        <v>131</v>
      </c>
      <c r="E141" s="14"/>
      <c r="F141" s="14"/>
      <c r="G141" s="14">
        <f t="shared" si="2"/>
        <v>0</v>
      </c>
    </row>
    <row r="142" spans="2:7" x14ac:dyDescent="0.4">
      <c r="B142" s="12"/>
      <c r="C142" s="12"/>
      <c r="D142" s="13" t="s">
        <v>132</v>
      </c>
      <c r="E142" s="14"/>
      <c r="F142" s="14"/>
      <c r="G142" s="14">
        <f t="shared" si="2"/>
        <v>0</v>
      </c>
    </row>
    <row r="143" spans="2:7" x14ac:dyDescent="0.4">
      <c r="B143" s="12"/>
      <c r="C143" s="12"/>
      <c r="D143" s="13" t="s">
        <v>133</v>
      </c>
      <c r="E143" s="14"/>
      <c r="F143" s="14"/>
      <c r="G143" s="14">
        <f t="shared" si="2"/>
        <v>0</v>
      </c>
    </row>
    <row r="144" spans="2:7" x14ac:dyDescent="0.4">
      <c r="B144" s="12"/>
      <c r="C144" s="12"/>
      <c r="D144" s="13" t="s">
        <v>134</v>
      </c>
      <c r="E144" s="14"/>
      <c r="F144" s="14"/>
      <c r="G144" s="14">
        <f t="shared" si="2"/>
        <v>0</v>
      </c>
    </row>
    <row r="145" spans="2:7" x14ac:dyDescent="0.4">
      <c r="B145" s="12"/>
      <c r="C145" s="12"/>
      <c r="D145" s="13" t="s">
        <v>135</v>
      </c>
      <c r="E145" s="14">
        <f>+E146</f>
        <v>0</v>
      </c>
      <c r="F145" s="14">
        <f>+F146</f>
        <v>0</v>
      </c>
      <c r="G145" s="14">
        <f t="shared" si="2"/>
        <v>0</v>
      </c>
    </row>
    <row r="146" spans="2:7" x14ac:dyDescent="0.4">
      <c r="B146" s="12"/>
      <c r="C146" s="12"/>
      <c r="D146" s="13" t="s">
        <v>136</v>
      </c>
      <c r="E146" s="14"/>
      <c r="F146" s="14"/>
      <c r="G146" s="14">
        <f t="shared" si="2"/>
        <v>0</v>
      </c>
    </row>
    <row r="147" spans="2:7" x14ac:dyDescent="0.4">
      <c r="B147" s="12"/>
      <c r="C147" s="15"/>
      <c r="D147" s="16" t="s">
        <v>137</v>
      </c>
      <c r="E147" s="17">
        <f>+E69+E99+E116+E138+E139+E140+E141+E142+E143+E144+E145</f>
        <v>2625256</v>
      </c>
      <c r="F147" s="17">
        <f>+F69+F99+F116+F138+F139+F140+F141+F142+F143+F144+F145</f>
        <v>2540456</v>
      </c>
      <c r="G147" s="17">
        <f t="shared" si="2"/>
        <v>84800</v>
      </c>
    </row>
    <row r="148" spans="2:7" x14ac:dyDescent="0.4">
      <c r="B148" s="15"/>
      <c r="C148" s="18" t="s">
        <v>138</v>
      </c>
      <c r="D148" s="19"/>
      <c r="E148" s="20">
        <f xml:space="preserve"> +E68 - E147</f>
        <v>544744</v>
      </c>
      <c r="F148" s="20">
        <f xml:space="preserve"> +F68 - F147</f>
        <v>719544</v>
      </c>
      <c r="G148" s="20">
        <f t="shared" si="2"/>
        <v>-174800</v>
      </c>
    </row>
    <row r="149" spans="2:7" x14ac:dyDescent="0.4">
      <c r="B149" s="9" t="s">
        <v>139</v>
      </c>
      <c r="C149" s="9" t="s">
        <v>9</v>
      </c>
      <c r="D149" s="13" t="s">
        <v>140</v>
      </c>
      <c r="E149" s="14"/>
      <c r="F149" s="14"/>
      <c r="G149" s="14">
        <f t="shared" si="2"/>
        <v>0</v>
      </c>
    </row>
    <row r="150" spans="2:7" x14ac:dyDescent="0.4">
      <c r="B150" s="12"/>
      <c r="C150" s="12"/>
      <c r="D150" s="13" t="s">
        <v>141</v>
      </c>
      <c r="E150" s="14">
        <v>5</v>
      </c>
      <c r="F150" s="14">
        <v>5</v>
      </c>
      <c r="G150" s="14">
        <f t="shared" si="2"/>
        <v>0</v>
      </c>
    </row>
    <row r="151" spans="2:7" x14ac:dyDescent="0.4">
      <c r="B151" s="12"/>
      <c r="C151" s="12"/>
      <c r="D151" s="13" t="s">
        <v>142</v>
      </c>
      <c r="E151" s="14"/>
      <c r="F151" s="14"/>
      <c r="G151" s="14">
        <f t="shared" si="2"/>
        <v>0</v>
      </c>
    </row>
    <row r="152" spans="2:7" x14ac:dyDescent="0.4">
      <c r="B152" s="12"/>
      <c r="C152" s="12"/>
      <c r="D152" s="13" t="s">
        <v>143</v>
      </c>
      <c r="E152" s="14"/>
      <c r="F152" s="14"/>
      <c r="G152" s="14">
        <f t="shared" si="2"/>
        <v>0</v>
      </c>
    </row>
    <row r="153" spans="2:7" x14ac:dyDescent="0.4">
      <c r="B153" s="12"/>
      <c r="C153" s="12"/>
      <c r="D153" s="13" t="s">
        <v>144</v>
      </c>
      <c r="E153" s="14"/>
      <c r="F153" s="14"/>
      <c r="G153" s="14">
        <f t="shared" si="2"/>
        <v>0</v>
      </c>
    </row>
    <row r="154" spans="2:7" x14ac:dyDescent="0.4">
      <c r="B154" s="12"/>
      <c r="C154" s="12"/>
      <c r="D154" s="13" t="s">
        <v>145</v>
      </c>
      <c r="E154" s="14"/>
      <c r="F154" s="14"/>
      <c r="G154" s="14">
        <f t="shared" si="2"/>
        <v>0</v>
      </c>
    </row>
    <row r="155" spans="2:7" x14ac:dyDescent="0.4">
      <c r="B155" s="12"/>
      <c r="C155" s="12"/>
      <c r="D155" s="13" t="s">
        <v>146</v>
      </c>
      <c r="E155" s="14"/>
      <c r="F155" s="14"/>
      <c r="G155" s="14">
        <f t="shared" si="2"/>
        <v>0</v>
      </c>
    </row>
    <row r="156" spans="2:7" x14ac:dyDescent="0.4">
      <c r="B156" s="12"/>
      <c r="C156" s="12"/>
      <c r="D156" s="13" t="s">
        <v>147</v>
      </c>
      <c r="E156" s="14"/>
      <c r="F156" s="14"/>
      <c r="G156" s="14">
        <f t="shared" si="2"/>
        <v>0</v>
      </c>
    </row>
    <row r="157" spans="2:7" x14ac:dyDescent="0.4">
      <c r="B157" s="12"/>
      <c r="C157" s="12"/>
      <c r="D157" s="13" t="s">
        <v>148</v>
      </c>
      <c r="E157" s="14"/>
      <c r="F157" s="14"/>
      <c r="G157" s="14">
        <f t="shared" si="2"/>
        <v>0</v>
      </c>
    </row>
    <row r="158" spans="2:7" x14ac:dyDescent="0.4">
      <c r="B158" s="12"/>
      <c r="C158" s="12"/>
      <c r="D158" s="13" t="s">
        <v>149</v>
      </c>
      <c r="E158" s="14">
        <f>+E159+E160+E161+E162</f>
        <v>0</v>
      </c>
      <c r="F158" s="14">
        <f>+F159+F160+F161+F162</f>
        <v>0</v>
      </c>
      <c r="G158" s="14">
        <f t="shared" si="2"/>
        <v>0</v>
      </c>
    </row>
    <row r="159" spans="2:7" x14ac:dyDescent="0.4">
      <c r="B159" s="12"/>
      <c r="C159" s="12"/>
      <c r="D159" s="13" t="s">
        <v>150</v>
      </c>
      <c r="E159" s="14"/>
      <c r="F159" s="14"/>
      <c r="G159" s="14">
        <f t="shared" si="2"/>
        <v>0</v>
      </c>
    </row>
    <row r="160" spans="2:7" x14ac:dyDescent="0.4">
      <c r="B160" s="12"/>
      <c r="C160" s="12"/>
      <c r="D160" s="13" t="s">
        <v>151</v>
      </c>
      <c r="E160" s="14"/>
      <c r="F160" s="14"/>
      <c r="G160" s="14">
        <f t="shared" si="2"/>
        <v>0</v>
      </c>
    </row>
    <row r="161" spans="2:7" x14ac:dyDescent="0.4">
      <c r="B161" s="12"/>
      <c r="C161" s="12"/>
      <c r="D161" s="13" t="s">
        <v>152</v>
      </c>
      <c r="E161" s="14"/>
      <c r="F161" s="14"/>
      <c r="G161" s="14">
        <f t="shared" si="2"/>
        <v>0</v>
      </c>
    </row>
    <row r="162" spans="2:7" x14ac:dyDescent="0.4">
      <c r="B162" s="12"/>
      <c r="C162" s="12"/>
      <c r="D162" s="13" t="s">
        <v>153</v>
      </c>
      <c r="E162" s="14">
        <f>+E163</f>
        <v>0</v>
      </c>
      <c r="F162" s="14">
        <f>+F163</f>
        <v>0</v>
      </c>
      <c r="G162" s="14">
        <f t="shared" si="2"/>
        <v>0</v>
      </c>
    </row>
    <row r="163" spans="2:7" x14ac:dyDescent="0.4">
      <c r="B163" s="12"/>
      <c r="C163" s="12"/>
      <c r="D163" s="13" t="s">
        <v>154</v>
      </c>
      <c r="E163" s="14"/>
      <c r="F163" s="14"/>
      <c r="G163" s="14">
        <f t="shared" si="2"/>
        <v>0</v>
      </c>
    </row>
    <row r="164" spans="2:7" x14ac:dyDescent="0.4">
      <c r="B164" s="12"/>
      <c r="C164" s="15"/>
      <c r="D164" s="16" t="s">
        <v>155</v>
      </c>
      <c r="E164" s="17">
        <f>+E149+E150+E151+E152+E153+E154+E155+E156+E157+E158</f>
        <v>5</v>
      </c>
      <c r="F164" s="17">
        <f>+F149+F150+F151+F152+F153+F154+F155+F156+F157+F158</f>
        <v>5</v>
      </c>
      <c r="G164" s="17">
        <f t="shared" si="2"/>
        <v>0</v>
      </c>
    </row>
    <row r="165" spans="2:7" x14ac:dyDescent="0.4">
      <c r="B165" s="12"/>
      <c r="C165" s="9" t="s">
        <v>61</v>
      </c>
      <c r="D165" s="13" t="s">
        <v>156</v>
      </c>
      <c r="E165" s="14"/>
      <c r="F165" s="14"/>
      <c r="G165" s="14">
        <f t="shared" si="2"/>
        <v>0</v>
      </c>
    </row>
    <row r="166" spans="2:7" x14ac:dyDescent="0.4">
      <c r="B166" s="12"/>
      <c r="C166" s="12"/>
      <c r="D166" s="13" t="s">
        <v>157</v>
      </c>
      <c r="E166" s="14"/>
      <c r="F166" s="14"/>
      <c r="G166" s="14">
        <f t="shared" si="2"/>
        <v>0</v>
      </c>
    </row>
    <row r="167" spans="2:7" x14ac:dyDescent="0.4">
      <c r="B167" s="12"/>
      <c r="C167" s="12"/>
      <c r="D167" s="13" t="s">
        <v>158</v>
      </c>
      <c r="E167" s="14"/>
      <c r="F167" s="14"/>
      <c r="G167" s="14">
        <f t="shared" si="2"/>
        <v>0</v>
      </c>
    </row>
    <row r="168" spans="2:7" x14ac:dyDescent="0.4">
      <c r="B168" s="12"/>
      <c r="C168" s="12"/>
      <c r="D168" s="13" t="s">
        <v>159</v>
      </c>
      <c r="E168" s="14"/>
      <c r="F168" s="14"/>
      <c r="G168" s="14">
        <f t="shared" si="2"/>
        <v>0</v>
      </c>
    </row>
    <row r="169" spans="2:7" x14ac:dyDescent="0.4">
      <c r="B169" s="12"/>
      <c r="C169" s="12"/>
      <c r="D169" s="13" t="s">
        <v>160</v>
      </c>
      <c r="E169" s="14"/>
      <c r="F169" s="14"/>
      <c r="G169" s="14">
        <f t="shared" si="2"/>
        <v>0</v>
      </c>
    </row>
    <row r="170" spans="2:7" x14ac:dyDescent="0.4">
      <c r="B170" s="12"/>
      <c r="C170" s="12"/>
      <c r="D170" s="13" t="s">
        <v>161</v>
      </c>
      <c r="E170" s="14"/>
      <c r="F170" s="14"/>
      <c r="G170" s="14">
        <f t="shared" si="2"/>
        <v>0</v>
      </c>
    </row>
    <row r="171" spans="2:7" x14ac:dyDescent="0.4">
      <c r="B171" s="12"/>
      <c r="C171" s="12"/>
      <c r="D171" s="13" t="s">
        <v>162</v>
      </c>
      <c r="E171" s="14"/>
      <c r="F171" s="14"/>
      <c r="G171" s="14">
        <f t="shared" si="2"/>
        <v>0</v>
      </c>
    </row>
    <row r="172" spans="2:7" x14ac:dyDescent="0.4">
      <c r="B172" s="12"/>
      <c r="C172" s="12"/>
      <c r="D172" s="13" t="s">
        <v>163</v>
      </c>
      <c r="E172" s="14"/>
      <c r="F172" s="14"/>
      <c r="G172" s="14">
        <f t="shared" si="2"/>
        <v>0</v>
      </c>
    </row>
    <row r="173" spans="2:7" x14ac:dyDescent="0.4">
      <c r="B173" s="12"/>
      <c r="C173" s="12"/>
      <c r="D173" s="13" t="s">
        <v>164</v>
      </c>
      <c r="E173" s="14">
        <f>+E174+E175+E176</f>
        <v>0</v>
      </c>
      <c r="F173" s="14">
        <f>+F174+F175+F176</f>
        <v>0</v>
      </c>
      <c r="G173" s="14">
        <f t="shared" si="2"/>
        <v>0</v>
      </c>
    </row>
    <row r="174" spans="2:7" x14ac:dyDescent="0.4">
      <c r="B174" s="12"/>
      <c r="C174" s="12"/>
      <c r="D174" s="13" t="s">
        <v>165</v>
      </c>
      <c r="E174" s="14"/>
      <c r="F174" s="14"/>
      <c r="G174" s="14">
        <f t="shared" si="2"/>
        <v>0</v>
      </c>
    </row>
    <row r="175" spans="2:7" x14ac:dyDescent="0.4">
      <c r="B175" s="12"/>
      <c r="C175" s="12"/>
      <c r="D175" s="13" t="s">
        <v>166</v>
      </c>
      <c r="E175" s="14"/>
      <c r="F175" s="14"/>
      <c r="G175" s="14">
        <f t="shared" si="2"/>
        <v>0</v>
      </c>
    </row>
    <row r="176" spans="2:7" x14ac:dyDescent="0.4">
      <c r="B176" s="12"/>
      <c r="C176" s="12"/>
      <c r="D176" s="13" t="s">
        <v>167</v>
      </c>
      <c r="E176" s="14">
        <f>+E177</f>
        <v>0</v>
      </c>
      <c r="F176" s="14">
        <f>+F177</f>
        <v>0</v>
      </c>
      <c r="G176" s="14">
        <f t="shared" si="2"/>
        <v>0</v>
      </c>
    </row>
    <row r="177" spans="2:7" x14ac:dyDescent="0.4">
      <c r="B177" s="12"/>
      <c r="C177" s="12"/>
      <c r="D177" s="13" t="s">
        <v>168</v>
      </c>
      <c r="E177" s="14"/>
      <c r="F177" s="14"/>
      <c r="G177" s="14">
        <f t="shared" si="2"/>
        <v>0</v>
      </c>
    </row>
    <row r="178" spans="2:7" x14ac:dyDescent="0.4">
      <c r="B178" s="12"/>
      <c r="C178" s="15"/>
      <c r="D178" s="16" t="s">
        <v>169</v>
      </c>
      <c r="E178" s="17">
        <f>+E165+E166+E167+E168+E169+E170+E171+E172+E173</f>
        <v>0</v>
      </c>
      <c r="F178" s="17">
        <f>+F165+F166+F167+F168+F169+F170+F171+F172+F173</f>
        <v>0</v>
      </c>
      <c r="G178" s="17">
        <f t="shared" si="2"/>
        <v>0</v>
      </c>
    </row>
    <row r="179" spans="2:7" x14ac:dyDescent="0.4">
      <c r="B179" s="15"/>
      <c r="C179" s="18" t="s">
        <v>170</v>
      </c>
      <c r="D179" s="21"/>
      <c r="E179" s="22">
        <f xml:space="preserve"> +E164 - E178</f>
        <v>5</v>
      </c>
      <c r="F179" s="22">
        <f xml:space="preserve"> +F164 - F178</f>
        <v>5</v>
      </c>
      <c r="G179" s="22">
        <f t="shared" si="2"/>
        <v>0</v>
      </c>
    </row>
    <row r="180" spans="2:7" x14ac:dyDescent="0.4">
      <c r="B180" s="18" t="s">
        <v>171</v>
      </c>
      <c r="C180" s="23"/>
      <c r="D180" s="19"/>
      <c r="E180" s="20">
        <f xml:space="preserve"> +E148 +E179</f>
        <v>544749</v>
      </c>
      <c r="F180" s="20">
        <f xml:space="preserve"> +F148 +F179</f>
        <v>719549</v>
      </c>
      <c r="G180" s="20">
        <f t="shared" si="2"/>
        <v>-174800</v>
      </c>
    </row>
    <row r="181" spans="2:7" x14ac:dyDescent="0.4">
      <c r="B181" s="9" t="s">
        <v>172</v>
      </c>
      <c r="C181" s="9" t="s">
        <v>9</v>
      </c>
      <c r="D181" s="13" t="s">
        <v>173</v>
      </c>
      <c r="E181" s="14">
        <f>+E182+E183</f>
        <v>0</v>
      </c>
      <c r="F181" s="14">
        <f>+F182+F183</f>
        <v>0</v>
      </c>
      <c r="G181" s="14">
        <f t="shared" si="2"/>
        <v>0</v>
      </c>
    </row>
    <row r="182" spans="2:7" x14ac:dyDescent="0.4">
      <c r="B182" s="12"/>
      <c r="C182" s="12"/>
      <c r="D182" s="13" t="s">
        <v>174</v>
      </c>
      <c r="E182" s="14"/>
      <c r="F182" s="14"/>
      <c r="G182" s="14">
        <f t="shared" si="2"/>
        <v>0</v>
      </c>
    </row>
    <row r="183" spans="2:7" x14ac:dyDescent="0.4">
      <c r="B183" s="12"/>
      <c r="C183" s="12"/>
      <c r="D183" s="13" t="s">
        <v>175</v>
      </c>
      <c r="E183" s="14"/>
      <c r="F183" s="14"/>
      <c r="G183" s="14">
        <f t="shared" si="2"/>
        <v>0</v>
      </c>
    </row>
    <row r="184" spans="2:7" x14ac:dyDescent="0.4">
      <c r="B184" s="12"/>
      <c r="C184" s="12"/>
      <c r="D184" s="13" t="s">
        <v>176</v>
      </c>
      <c r="E184" s="14">
        <f>+E185+E186</f>
        <v>0</v>
      </c>
      <c r="F184" s="14">
        <f>+F185+F186</f>
        <v>0</v>
      </c>
      <c r="G184" s="14">
        <f t="shared" si="2"/>
        <v>0</v>
      </c>
    </row>
    <row r="185" spans="2:7" x14ac:dyDescent="0.4">
      <c r="B185" s="12"/>
      <c r="C185" s="12"/>
      <c r="D185" s="13" t="s">
        <v>177</v>
      </c>
      <c r="E185" s="14"/>
      <c r="F185" s="14"/>
      <c r="G185" s="14">
        <f t="shared" si="2"/>
        <v>0</v>
      </c>
    </row>
    <row r="186" spans="2:7" x14ac:dyDescent="0.4">
      <c r="B186" s="12"/>
      <c r="C186" s="12"/>
      <c r="D186" s="13" t="s">
        <v>178</v>
      </c>
      <c r="E186" s="14"/>
      <c r="F186" s="14"/>
      <c r="G186" s="14">
        <f t="shared" si="2"/>
        <v>0</v>
      </c>
    </row>
    <row r="187" spans="2:7" x14ac:dyDescent="0.4">
      <c r="B187" s="12"/>
      <c r="C187" s="12"/>
      <c r="D187" s="13" t="s">
        <v>179</v>
      </c>
      <c r="E187" s="14"/>
      <c r="F187" s="14"/>
      <c r="G187" s="14">
        <f t="shared" si="2"/>
        <v>0</v>
      </c>
    </row>
    <row r="188" spans="2:7" x14ac:dyDescent="0.4">
      <c r="B188" s="12"/>
      <c r="C188" s="12"/>
      <c r="D188" s="13" t="s">
        <v>180</v>
      </c>
      <c r="E188" s="14">
        <f>+E189+E190</f>
        <v>0</v>
      </c>
      <c r="F188" s="14">
        <f>+F189+F190</f>
        <v>0</v>
      </c>
      <c r="G188" s="14">
        <f t="shared" si="2"/>
        <v>0</v>
      </c>
    </row>
    <row r="189" spans="2:7" x14ac:dyDescent="0.4">
      <c r="B189" s="12"/>
      <c r="C189" s="12"/>
      <c r="D189" s="13" t="s">
        <v>181</v>
      </c>
      <c r="E189" s="14"/>
      <c r="F189" s="14"/>
      <c r="G189" s="14">
        <f t="shared" si="2"/>
        <v>0</v>
      </c>
    </row>
    <row r="190" spans="2:7" x14ac:dyDescent="0.4">
      <c r="B190" s="12"/>
      <c r="C190" s="12"/>
      <c r="D190" s="13" t="s">
        <v>182</v>
      </c>
      <c r="E190" s="14"/>
      <c r="F190" s="14"/>
      <c r="G190" s="14">
        <f t="shared" si="2"/>
        <v>0</v>
      </c>
    </row>
    <row r="191" spans="2:7" x14ac:dyDescent="0.4">
      <c r="B191" s="12"/>
      <c r="C191" s="12"/>
      <c r="D191" s="13" t="s">
        <v>183</v>
      </c>
      <c r="E191" s="14">
        <f>+E192+E193+E194+E195</f>
        <v>0</v>
      </c>
      <c r="F191" s="14">
        <f>+F192+F193+F194+F195</f>
        <v>0</v>
      </c>
      <c r="G191" s="14">
        <f t="shared" si="2"/>
        <v>0</v>
      </c>
    </row>
    <row r="192" spans="2:7" x14ac:dyDescent="0.4">
      <c r="B192" s="12"/>
      <c r="C192" s="12"/>
      <c r="D192" s="13" t="s">
        <v>184</v>
      </c>
      <c r="E192" s="14"/>
      <c r="F192" s="14"/>
      <c r="G192" s="14">
        <f t="shared" si="2"/>
        <v>0</v>
      </c>
    </row>
    <row r="193" spans="2:7" x14ac:dyDescent="0.4">
      <c r="B193" s="12"/>
      <c r="C193" s="12"/>
      <c r="D193" s="13" t="s">
        <v>185</v>
      </c>
      <c r="E193" s="14"/>
      <c r="F193" s="14"/>
      <c r="G193" s="14">
        <f t="shared" si="2"/>
        <v>0</v>
      </c>
    </row>
    <row r="194" spans="2:7" x14ac:dyDescent="0.4">
      <c r="B194" s="12"/>
      <c r="C194" s="12"/>
      <c r="D194" s="13" t="s">
        <v>186</v>
      </c>
      <c r="E194" s="14"/>
      <c r="F194" s="14"/>
      <c r="G194" s="14">
        <f t="shared" si="2"/>
        <v>0</v>
      </c>
    </row>
    <row r="195" spans="2:7" x14ac:dyDescent="0.4">
      <c r="B195" s="12"/>
      <c r="C195" s="12"/>
      <c r="D195" s="13" t="s">
        <v>187</v>
      </c>
      <c r="E195" s="14"/>
      <c r="F195" s="14"/>
      <c r="G195" s="14">
        <f t="shared" si="2"/>
        <v>0</v>
      </c>
    </row>
    <row r="196" spans="2:7" x14ac:dyDescent="0.4">
      <c r="B196" s="12"/>
      <c r="C196" s="12"/>
      <c r="D196" s="13" t="s">
        <v>188</v>
      </c>
      <c r="E196" s="14"/>
      <c r="F196" s="14"/>
      <c r="G196" s="14">
        <f t="shared" si="2"/>
        <v>0</v>
      </c>
    </row>
    <row r="197" spans="2:7" x14ac:dyDescent="0.4">
      <c r="B197" s="12"/>
      <c r="C197" s="12"/>
      <c r="D197" s="13" t="s">
        <v>189</v>
      </c>
      <c r="E197" s="14"/>
      <c r="F197" s="14"/>
      <c r="G197" s="14">
        <f t="shared" si="2"/>
        <v>0</v>
      </c>
    </row>
    <row r="198" spans="2:7" x14ac:dyDescent="0.4">
      <c r="B198" s="12"/>
      <c r="C198" s="12"/>
      <c r="D198" s="13" t="s">
        <v>190</v>
      </c>
      <c r="E198" s="14"/>
      <c r="F198" s="14"/>
      <c r="G198" s="14">
        <f t="shared" si="2"/>
        <v>0</v>
      </c>
    </row>
    <row r="199" spans="2:7" x14ac:dyDescent="0.4">
      <c r="B199" s="12"/>
      <c r="C199" s="12"/>
      <c r="D199" s="13" t="s">
        <v>191</v>
      </c>
      <c r="E199" s="14">
        <f>+E200+E201+E202+E203</f>
        <v>0</v>
      </c>
      <c r="F199" s="14">
        <f>+F200+F201+F202+F203</f>
        <v>0</v>
      </c>
      <c r="G199" s="14">
        <f t="shared" ref="G199:G238" si="3">E199-F199</f>
        <v>0</v>
      </c>
    </row>
    <row r="200" spans="2:7" x14ac:dyDescent="0.4">
      <c r="B200" s="12"/>
      <c r="C200" s="12"/>
      <c r="D200" s="13" t="s">
        <v>192</v>
      </c>
      <c r="E200" s="14"/>
      <c r="F200" s="14"/>
      <c r="G200" s="14">
        <f t="shared" si="3"/>
        <v>0</v>
      </c>
    </row>
    <row r="201" spans="2:7" x14ac:dyDescent="0.4">
      <c r="B201" s="12"/>
      <c r="C201" s="12"/>
      <c r="D201" s="13" t="s">
        <v>193</v>
      </c>
      <c r="E201" s="14"/>
      <c r="F201" s="14"/>
      <c r="G201" s="14">
        <f t="shared" si="3"/>
        <v>0</v>
      </c>
    </row>
    <row r="202" spans="2:7" x14ac:dyDescent="0.4">
      <c r="B202" s="12"/>
      <c r="C202" s="12"/>
      <c r="D202" s="13" t="s">
        <v>194</v>
      </c>
      <c r="E202" s="14"/>
      <c r="F202" s="14"/>
      <c r="G202" s="14">
        <f t="shared" si="3"/>
        <v>0</v>
      </c>
    </row>
    <row r="203" spans="2:7" x14ac:dyDescent="0.4">
      <c r="B203" s="12"/>
      <c r="C203" s="12"/>
      <c r="D203" s="13" t="s">
        <v>195</v>
      </c>
      <c r="E203" s="14"/>
      <c r="F203" s="14"/>
      <c r="G203" s="14">
        <f t="shared" si="3"/>
        <v>0</v>
      </c>
    </row>
    <row r="204" spans="2:7" x14ac:dyDescent="0.4">
      <c r="B204" s="12"/>
      <c r="C204" s="15"/>
      <c r="D204" s="16" t="s">
        <v>196</v>
      </c>
      <c r="E204" s="17">
        <f>+E181+E184+E187+E188+E191+E196+E197+E198+E199</f>
        <v>0</v>
      </c>
      <c r="F204" s="17">
        <f>+F181+F184+F187+F188+F191+F196+F197+F198+F199</f>
        <v>0</v>
      </c>
      <c r="G204" s="17">
        <f t="shared" si="3"/>
        <v>0</v>
      </c>
    </row>
    <row r="205" spans="2:7" x14ac:dyDescent="0.4">
      <c r="B205" s="12"/>
      <c r="C205" s="9" t="s">
        <v>61</v>
      </c>
      <c r="D205" s="13" t="s">
        <v>197</v>
      </c>
      <c r="E205" s="14"/>
      <c r="F205" s="14"/>
      <c r="G205" s="14">
        <f t="shared" si="3"/>
        <v>0</v>
      </c>
    </row>
    <row r="206" spans="2:7" x14ac:dyDescent="0.4">
      <c r="B206" s="12"/>
      <c r="C206" s="12"/>
      <c r="D206" s="13" t="s">
        <v>198</v>
      </c>
      <c r="E206" s="14">
        <f>+E207+E208+E209+E210+E211+E212+E213+E214+E215</f>
        <v>0</v>
      </c>
      <c r="F206" s="14">
        <f>+F207+F208+F209+F210+F211+F212+F213+F214+F215</f>
        <v>0</v>
      </c>
      <c r="G206" s="14">
        <f t="shared" si="3"/>
        <v>0</v>
      </c>
    </row>
    <row r="207" spans="2:7" x14ac:dyDescent="0.4">
      <c r="B207" s="12"/>
      <c r="C207" s="12"/>
      <c r="D207" s="13" t="s">
        <v>199</v>
      </c>
      <c r="E207" s="14"/>
      <c r="F207" s="14"/>
      <c r="G207" s="14">
        <f t="shared" si="3"/>
        <v>0</v>
      </c>
    </row>
    <row r="208" spans="2:7" x14ac:dyDescent="0.4">
      <c r="B208" s="12"/>
      <c r="C208" s="12"/>
      <c r="D208" s="13" t="s">
        <v>200</v>
      </c>
      <c r="E208" s="14"/>
      <c r="F208" s="14"/>
      <c r="G208" s="14">
        <f t="shared" si="3"/>
        <v>0</v>
      </c>
    </row>
    <row r="209" spans="2:7" x14ac:dyDescent="0.4">
      <c r="B209" s="12"/>
      <c r="C209" s="12"/>
      <c r="D209" s="13" t="s">
        <v>201</v>
      </c>
      <c r="E209" s="14"/>
      <c r="F209" s="14"/>
      <c r="G209" s="14">
        <f t="shared" si="3"/>
        <v>0</v>
      </c>
    </row>
    <row r="210" spans="2:7" x14ac:dyDescent="0.4">
      <c r="B210" s="12"/>
      <c r="C210" s="12"/>
      <c r="D210" s="13" t="s">
        <v>202</v>
      </c>
      <c r="E210" s="14"/>
      <c r="F210" s="14"/>
      <c r="G210" s="14">
        <f t="shared" si="3"/>
        <v>0</v>
      </c>
    </row>
    <row r="211" spans="2:7" x14ac:dyDescent="0.4">
      <c r="B211" s="12"/>
      <c r="C211" s="12"/>
      <c r="D211" s="13" t="s">
        <v>203</v>
      </c>
      <c r="E211" s="14"/>
      <c r="F211" s="14"/>
      <c r="G211" s="14">
        <f t="shared" si="3"/>
        <v>0</v>
      </c>
    </row>
    <row r="212" spans="2:7" x14ac:dyDescent="0.4">
      <c r="B212" s="12"/>
      <c r="C212" s="12"/>
      <c r="D212" s="13" t="s">
        <v>204</v>
      </c>
      <c r="E212" s="14"/>
      <c r="F212" s="14"/>
      <c r="G212" s="14">
        <f t="shared" si="3"/>
        <v>0</v>
      </c>
    </row>
    <row r="213" spans="2:7" x14ac:dyDescent="0.4">
      <c r="B213" s="12"/>
      <c r="C213" s="12"/>
      <c r="D213" s="13" t="s">
        <v>205</v>
      </c>
      <c r="E213" s="14"/>
      <c r="F213" s="14"/>
      <c r="G213" s="14">
        <f t="shared" si="3"/>
        <v>0</v>
      </c>
    </row>
    <row r="214" spans="2:7" x14ac:dyDescent="0.4">
      <c r="B214" s="12"/>
      <c r="C214" s="12"/>
      <c r="D214" s="13" t="s">
        <v>206</v>
      </c>
      <c r="E214" s="14"/>
      <c r="F214" s="14"/>
      <c r="G214" s="14">
        <f t="shared" si="3"/>
        <v>0</v>
      </c>
    </row>
    <row r="215" spans="2:7" x14ac:dyDescent="0.4">
      <c r="B215" s="12"/>
      <c r="C215" s="12"/>
      <c r="D215" s="13" t="s">
        <v>207</v>
      </c>
      <c r="E215" s="14"/>
      <c r="F215" s="14"/>
      <c r="G215" s="14">
        <f t="shared" si="3"/>
        <v>0</v>
      </c>
    </row>
    <row r="216" spans="2:7" x14ac:dyDescent="0.4">
      <c r="B216" s="12"/>
      <c r="C216" s="12"/>
      <c r="D216" s="13" t="s">
        <v>208</v>
      </c>
      <c r="E216" s="14"/>
      <c r="F216" s="14"/>
      <c r="G216" s="14">
        <f t="shared" si="3"/>
        <v>0</v>
      </c>
    </row>
    <row r="217" spans="2:7" x14ac:dyDescent="0.4">
      <c r="B217" s="12"/>
      <c r="C217" s="12"/>
      <c r="D217" s="13" t="s">
        <v>209</v>
      </c>
      <c r="E217" s="14"/>
      <c r="F217" s="14"/>
      <c r="G217" s="14">
        <f t="shared" si="3"/>
        <v>0</v>
      </c>
    </row>
    <row r="218" spans="2:7" x14ac:dyDescent="0.4">
      <c r="B218" s="12"/>
      <c r="C218" s="12"/>
      <c r="D218" s="13" t="s">
        <v>210</v>
      </c>
      <c r="E218" s="14">
        <v>700000</v>
      </c>
      <c r="F218" s="14">
        <v>700000</v>
      </c>
      <c r="G218" s="14">
        <f t="shared" si="3"/>
        <v>0</v>
      </c>
    </row>
    <row r="219" spans="2:7" x14ac:dyDescent="0.4">
      <c r="B219" s="12"/>
      <c r="C219" s="12"/>
      <c r="D219" s="13" t="s">
        <v>211</v>
      </c>
      <c r="E219" s="14"/>
      <c r="F219" s="14"/>
      <c r="G219" s="14">
        <f t="shared" si="3"/>
        <v>0</v>
      </c>
    </row>
    <row r="220" spans="2:7" x14ac:dyDescent="0.4">
      <c r="B220" s="12"/>
      <c r="C220" s="12"/>
      <c r="D220" s="13" t="s">
        <v>212</v>
      </c>
      <c r="E220" s="14"/>
      <c r="F220" s="14"/>
      <c r="G220" s="14">
        <f t="shared" si="3"/>
        <v>0</v>
      </c>
    </row>
    <row r="221" spans="2:7" x14ac:dyDescent="0.4">
      <c r="B221" s="12"/>
      <c r="C221" s="12"/>
      <c r="D221" s="13" t="s">
        <v>213</v>
      </c>
      <c r="E221" s="14">
        <f>+E222</f>
        <v>0</v>
      </c>
      <c r="F221" s="14">
        <f>+F222</f>
        <v>0</v>
      </c>
      <c r="G221" s="14">
        <f t="shared" si="3"/>
        <v>0</v>
      </c>
    </row>
    <row r="222" spans="2:7" x14ac:dyDescent="0.4">
      <c r="B222" s="12"/>
      <c r="C222" s="12"/>
      <c r="D222" s="13" t="s">
        <v>194</v>
      </c>
      <c r="E222" s="14"/>
      <c r="F222" s="14"/>
      <c r="G222" s="14">
        <f t="shared" si="3"/>
        <v>0</v>
      </c>
    </row>
    <row r="223" spans="2:7" x14ac:dyDescent="0.4">
      <c r="B223" s="12"/>
      <c r="C223" s="15"/>
      <c r="D223" s="16" t="s">
        <v>214</v>
      </c>
      <c r="E223" s="17">
        <f>+E205+E206+E216+E217+E218+E219+E220+E221</f>
        <v>700000</v>
      </c>
      <c r="F223" s="17">
        <f>+F205+F206+F216+F217+F218+F219+F220+F221</f>
        <v>700000</v>
      </c>
      <c r="G223" s="17">
        <f t="shared" si="3"/>
        <v>0</v>
      </c>
    </row>
    <row r="224" spans="2:7" x14ac:dyDescent="0.4">
      <c r="B224" s="15"/>
      <c r="C224" s="24" t="s">
        <v>215</v>
      </c>
      <c r="D224" s="25"/>
      <c r="E224" s="26">
        <f xml:space="preserve"> +E204 - E223</f>
        <v>-700000</v>
      </c>
      <c r="F224" s="26">
        <f xml:space="preserve"> +F204 - F223</f>
        <v>-700000</v>
      </c>
      <c r="G224" s="26">
        <f t="shared" si="3"/>
        <v>0</v>
      </c>
    </row>
    <row r="225" spans="2:7" x14ac:dyDescent="0.4">
      <c r="B225" s="18" t="s">
        <v>216</v>
      </c>
      <c r="C225" s="27"/>
      <c r="D225" s="28"/>
      <c r="E225" s="29">
        <f xml:space="preserve"> +E180 +E224</f>
        <v>-155251</v>
      </c>
      <c r="F225" s="29">
        <f xml:space="preserve"> +F180 +F224</f>
        <v>19549</v>
      </c>
      <c r="G225" s="29">
        <f t="shared" si="3"/>
        <v>-174800</v>
      </c>
    </row>
    <row r="226" spans="2:7" x14ac:dyDescent="0.4">
      <c r="B226" s="30" t="s">
        <v>217</v>
      </c>
      <c r="C226" s="27" t="s">
        <v>218</v>
      </c>
      <c r="D226" s="28"/>
      <c r="E226" s="29">
        <v>144465</v>
      </c>
      <c r="F226" s="29">
        <v>124916</v>
      </c>
      <c r="G226" s="29">
        <f t="shared" si="3"/>
        <v>19549</v>
      </c>
    </row>
    <row r="227" spans="2:7" x14ac:dyDescent="0.4">
      <c r="B227" s="31"/>
      <c r="C227" s="27" t="s">
        <v>219</v>
      </c>
      <c r="D227" s="28"/>
      <c r="E227" s="29">
        <f xml:space="preserve"> +E225 +E226</f>
        <v>-10786</v>
      </c>
      <c r="F227" s="29">
        <f xml:space="preserve"> +F225 +F226</f>
        <v>144465</v>
      </c>
      <c r="G227" s="29">
        <f t="shared" si="3"/>
        <v>-155251</v>
      </c>
    </row>
    <row r="228" spans="2:7" x14ac:dyDescent="0.4">
      <c r="B228" s="31"/>
      <c r="C228" s="27" t="s">
        <v>220</v>
      </c>
      <c r="D228" s="28"/>
      <c r="E228" s="29"/>
      <c r="F228" s="29"/>
      <c r="G228" s="29">
        <f t="shared" si="3"/>
        <v>0</v>
      </c>
    </row>
    <row r="229" spans="2:7" x14ac:dyDescent="0.4">
      <c r="B229" s="31"/>
      <c r="C229" s="27" t="s">
        <v>221</v>
      </c>
      <c r="D229" s="28"/>
      <c r="E229" s="29">
        <f>+E230+E231+E232</f>
        <v>0</v>
      </c>
      <c r="F229" s="29">
        <f>+F230+F231+F232</f>
        <v>0</v>
      </c>
      <c r="G229" s="29">
        <f t="shared" si="3"/>
        <v>0</v>
      </c>
    </row>
    <row r="230" spans="2:7" x14ac:dyDescent="0.4">
      <c r="B230" s="31"/>
      <c r="C230" s="32" t="s">
        <v>222</v>
      </c>
      <c r="D230" s="25"/>
      <c r="E230" s="26"/>
      <c r="F230" s="26"/>
      <c r="G230" s="26">
        <f t="shared" si="3"/>
        <v>0</v>
      </c>
    </row>
    <row r="231" spans="2:7" x14ac:dyDescent="0.4">
      <c r="B231" s="31"/>
      <c r="C231" s="32" t="s">
        <v>223</v>
      </c>
      <c r="D231" s="25"/>
      <c r="E231" s="26"/>
      <c r="F231" s="26"/>
      <c r="G231" s="26">
        <f t="shared" si="3"/>
        <v>0</v>
      </c>
    </row>
    <row r="232" spans="2:7" x14ac:dyDescent="0.4">
      <c r="B232" s="31"/>
      <c r="C232" s="32" t="s">
        <v>224</v>
      </c>
      <c r="D232" s="25"/>
      <c r="E232" s="26"/>
      <c r="F232" s="26"/>
      <c r="G232" s="26">
        <f t="shared" si="3"/>
        <v>0</v>
      </c>
    </row>
    <row r="233" spans="2:7" x14ac:dyDescent="0.4">
      <c r="B233" s="31"/>
      <c r="C233" s="27" t="s">
        <v>225</v>
      </c>
      <c r="D233" s="28"/>
      <c r="E233" s="29">
        <f>+E234+E235+E236+E237</f>
        <v>0</v>
      </c>
      <c r="F233" s="29">
        <f>+F234+F235+F236+F237</f>
        <v>0</v>
      </c>
      <c r="G233" s="29">
        <f t="shared" si="3"/>
        <v>0</v>
      </c>
    </row>
    <row r="234" spans="2:7" x14ac:dyDescent="0.4">
      <c r="B234" s="31"/>
      <c r="C234" s="32" t="s">
        <v>226</v>
      </c>
      <c r="D234" s="25"/>
      <c r="E234" s="26"/>
      <c r="F234" s="26"/>
      <c r="G234" s="26">
        <f t="shared" si="3"/>
        <v>0</v>
      </c>
    </row>
    <row r="235" spans="2:7" x14ac:dyDescent="0.4">
      <c r="B235" s="31"/>
      <c r="C235" s="32" t="s">
        <v>227</v>
      </c>
      <c r="D235" s="25"/>
      <c r="E235" s="26"/>
      <c r="F235" s="26"/>
      <c r="G235" s="26">
        <f t="shared" si="3"/>
        <v>0</v>
      </c>
    </row>
    <row r="236" spans="2:7" x14ac:dyDescent="0.4">
      <c r="B236" s="31"/>
      <c r="C236" s="32" t="s">
        <v>228</v>
      </c>
      <c r="D236" s="25"/>
      <c r="E236" s="26"/>
      <c r="F236" s="26"/>
      <c r="G236" s="26">
        <f t="shared" si="3"/>
        <v>0</v>
      </c>
    </row>
    <row r="237" spans="2:7" x14ac:dyDescent="0.4">
      <c r="B237" s="31"/>
      <c r="C237" s="32" t="s">
        <v>229</v>
      </c>
      <c r="D237" s="25"/>
      <c r="E237" s="26"/>
      <c r="F237" s="26"/>
      <c r="G237" s="26">
        <f t="shared" si="3"/>
        <v>0</v>
      </c>
    </row>
    <row r="238" spans="2:7" x14ac:dyDescent="0.4">
      <c r="B238" s="33"/>
      <c r="C238" s="27" t="s">
        <v>230</v>
      </c>
      <c r="D238" s="28"/>
      <c r="E238" s="29">
        <f xml:space="preserve"> +E227 +E228 +E229 - E233</f>
        <v>-10786</v>
      </c>
      <c r="F238" s="29">
        <f xml:space="preserve"> +F227 +F228 +F229 - F233</f>
        <v>144465</v>
      </c>
      <c r="G238" s="29">
        <f t="shared" si="3"/>
        <v>-155251</v>
      </c>
    </row>
  </sheetData>
  <mergeCells count="13">
    <mergeCell ref="B226:B238"/>
    <mergeCell ref="B149:B179"/>
    <mergeCell ref="C149:C164"/>
    <mergeCell ref="C165:C178"/>
    <mergeCell ref="B181:B224"/>
    <mergeCell ref="C181:C204"/>
    <mergeCell ref="C205:C223"/>
    <mergeCell ref="B2:G2"/>
    <mergeCell ref="B3:G3"/>
    <mergeCell ref="B5:D5"/>
    <mergeCell ref="B6:B148"/>
    <mergeCell ref="C6:C68"/>
    <mergeCell ref="C69:C147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高齢者総合ケアセンター　蓬莱</vt:lpstr>
      <vt:lpstr>高齢者総合ケアセンター　ケアプラザ美馬</vt:lpstr>
      <vt:lpstr>ケアハウス　シャングリラ蓬寿</vt:lpstr>
      <vt:lpstr>高齢者ケアセンター　ケアプラザ相模原</vt:lpstr>
      <vt:lpstr>ケアプラザたま</vt:lpstr>
      <vt:lpstr>ケアプラザたま　アネックス</vt:lpstr>
      <vt:lpstr>ケアハウス　シャングリラとも</vt:lpstr>
      <vt:lpstr>市場高齢者協同生活施設</vt:lpstr>
      <vt:lpstr>'ケアハウス　シャングリラとも'!Print_Titles</vt:lpstr>
      <vt:lpstr>'ケアハウス　シャングリラ蓬寿'!Print_Titles</vt:lpstr>
      <vt:lpstr>ケアプラザたま!Print_Titles</vt:lpstr>
      <vt:lpstr>'ケアプラザたま　アネックス'!Print_Titles</vt:lpstr>
      <vt:lpstr>'高齢者ケアセンター　ケアプラザ相模原'!Print_Titles</vt:lpstr>
      <vt:lpstr>'高齢者総合ケアセンター　ケアプラザ美馬'!Print_Titles</vt:lpstr>
      <vt:lpstr>'高齢者総合ケアセンター　蓬莱'!Print_Titles</vt:lpstr>
      <vt:lpstr>市場高齢者協同生活施設!Print_Titles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阿波 会計01</dc:creator>
  <cp:lastModifiedBy>阿波 会計01</cp:lastModifiedBy>
  <dcterms:created xsi:type="dcterms:W3CDTF">2024-06-19T06:08:51Z</dcterms:created>
  <dcterms:modified xsi:type="dcterms:W3CDTF">2024-06-19T06:08:55Z</dcterms:modified>
</cp:coreProperties>
</file>