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2B8FF53A-7057-4653-BCE4-C5F9FB5E2606}" xr6:coauthVersionLast="47" xr6:coauthVersionMax="47" xr10:uidLastSave="{00000000-0000-0000-0000-000000000000}"/>
  <bookViews>
    <workbookView xWindow="-108" yWindow="-108" windowWidth="23256" windowHeight="12576" activeTab="1" xr2:uid="{BE09B6AC-DA7B-45BF-BEDB-5CA48BF0BEEC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1" i="2" l="1"/>
  <c r="F111" i="2" s="1"/>
  <c r="D110" i="2"/>
  <c r="F110" i="2" s="1"/>
  <c r="D109" i="2"/>
  <c r="F109" i="2" s="1"/>
  <c r="F108" i="2"/>
  <c r="D108" i="2"/>
  <c r="D107" i="2"/>
  <c r="F107" i="2" s="1"/>
  <c r="D106" i="2"/>
  <c r="F106" i="2" s="1"/>
  <c r="D105" i="2"/>
  <c r="F105" i="2" s="1"/>
  <c r="F104" i="2"/>
  <c r="D104" i="2"/>
  <c r="D103" i="2"/>
  <c r="F103" i="2" s="1"/>
  <c r="D102" i="2"/>
  <c r="F102" i="2" s="1"/>
  <c r="E101" i="2"/>
  <c r="D101" i="2"/>
  <c r="F101" i="2" s="1"/>
  <c r="C101" i="2"/>
  <c r="D100" i="2"/>
  <c r="F100" i="2" s="1"/>
  <c r="D99" i="2"/>
  <c r="F99" i="2" s="1"/>
  <c r="D98" i="2"/>
  <c r="F98" i="2" s="1"/>
  <c r="F97" i="2"/>
  <c r="D97" i="2"/>
  <c r="E96" i="2"/>
  <c r="E112" i="2" s="1"/>
  <c r="E113" i="2" s="1"/>
  <c r="C96" i="2"/>
  <c r="D96" i="2" s="1"/>
  <c r="F96" i="2" s="1"/>
  <c r="E94" i="2"/>
  <c r="D93" i="2"/>
  <c r="F93" i="2" s="1"/>
  <c r="D92" i="2"/>
  <c r="F92" i="2" s="1"/>
  <c r="D91" i="2"/>
  <c r="F91" i="2" s="1"/>
  <c r="F90" i="2"/>
  <c r="D90" i="2"/>
  <c r="D89" i="2"/>
  <c r="F89" i="2" s="1"/>
  <c r="D88" i="2"/>
  <c r="F88" i="2" s="1"/>
  <c r="D87" i="2"/>
  <c r="F87" i="2" s="1"/>
  <c r="F86" i="2"/>
  <c r="D86" i="2"/>
  <c r="D85" i="2"/>
  <c r="F85" i="2" s="1"/>
  <c r="D84" i="2"/>
  <c r="F84" i="2" s="1"/>
  <c r="D83" i="2"/>
  <c r="F83" i="2" s="1"/>
  <c r="E82" i="2"/>
  <c r="C82" i="2"/>
  <c r="D82" i="2" s="1"/>
  <c r="F82" i="2" s="1"/>
  <c r="D81" i="2"/>
  <c r="F81" i="2" s="1"/>
  <c r="D80" i="2"/>
  <c r="F80" i="2" s="1"/>
  <c r="F79" i="2"/>
  <c r="D79" i="2"/>
  <c r="D78" i="2"/>
  <c r="F78" i="2" s="1"/>
  <c r="D77" i="2"/>
  <c r="F77" i="2" s="1"/>
  <c r="D76" i="2"/>
  <c r="F76" i="2" s="1"/>
  <c r="F75" i="2"/>
  <c r="D75" i="2"/>
  <c r="D74" i="2"/>
  <c r="F74" i="2" s="1"/>
  <c r="D73" i="2"/>
  <c r="F73" i="2" s="1"/>
  <c r="D72" i="2"/>
  <c r="F72" i="2" s="1"/>
  <c r="F71" i="2"/>
  <c r="D71" i="2"/>
  <c r="D70" i="2"/>
  <c r="F70" i="2" s="1"/>
  <c r="D69" i="2"/>
  <c r="F69" i="2" s="1"/>
  <c r="D68" i="2"/>
  <c r="F68" i="2" s="1"/>
  <c r="E67" i="2"/>
  <c r="C67" i="2"/>
  <c r="D67" i="2" s="1"/>
  <c r="F67" i="2" s="1"/>
  <c r="F64" i="2"/>
  <c r="D64" i="2"/>
  <c r="D63" i="2"/>
  <c r="F63" i="2" s="1"/>
  <c r="D62" i="2"/>
  <c r="F62" i="2" s="1"/>
  <c r="D61" i="2"/>
  <c r="F61" i="2" s="1"/>
  <c r="F60" i="2"/>
  <c r="D60" i="2"/>
  <c r="D59" i="2"/>
  <c r="F59" i="2" s="1"/>
  <c r="D58" i="2"/>
  <c r="F58" i="2" s="1"/>
  <c r="D57" i="2"/>
  <c r="F57" i="2" s="1"/>
  <c r="F56" i="2"/>
  <c r="D56" i="2"/>
  <c r="D55" i="2"/>
  <c r="F55" i="2" s="1"/>
  <c r="D54" i="2"/>
  <c r="F54" i="2" s="1"/>
  <c r="D53" i="2"/>
  <c r="F53" i="2" s="1"/>
  <c r="F52" i="2"/>
  <c r="D52" i="2"/>
  <c r="D51" i="2"/>
  <c r="F51" i="2" s="1"/>
  <c r="D50" i="2"/>
  <c r="F50" i="2" s="1"/>
  <c r="D49" i="2"/>
  <c r="F49" i="2" s="1"/>
  <c r="F48" i="2"/>
  <c r="D48" i="2"/>
  <c r="D47" i="2"/>
  <c r="F47" i="2" s="1"/>
  <c r="D46" i="2"/>
  <c r="F46" i="2" s="1"/>
  <c r="D45" i="2"/>
  <c r="F45" i="2" s="1"/>
  <c r="F44" i="2"/>
  <c r="D44" i="2"/>
  <c r="D43" i="2"/>
  <c r="F43" i="2" s="1"/>
  <c r="D42" i="2"/>
  <c r="F42" i="2" s="1"/>
  <c r="D41" i="2"/>
  <c r="F41" i="2" s="1"/>
  <c r="F40" i="2"/>
  <c r="D40" i="2"/>
  <c r="D39" i="2"/>
  <c r="F39" i="2" s="1"/>
  <c r="D38" i="2"/>
  <c r="F38" i="2" s="1"/>
  <c r="D37" i="2"/>
  <c r="F37" i="2" s="1"/>
  <c r="F36" i="2"/>
  <c r="D36" i="2"/>
  <c r="D35" i="2"/>
  <c r="F35" i="2" s="1"/>
  <c r="D34" i="2"/>
  <c r="F34" i="2" s="1"/>
  <c r="D33" i="2"/>
  <c r="F33" i="2" s="1"/>
  <c r="F32" i="2"/>
  <c r="D32" i="2"/>
  <c r="D31" i="2"/>
  <c r="F31" i="2" s="1"/>
  <c r="E30" i="2"/>
  <c r="C30" i="2"/>
  <c r="D30" i="2" s="1"/>
  <c r="F30" i="2" s="1"/>
  <c r="F29" i="2"/>
  <c r="D29" i="2"/>
  <c r="D28" i="2"/>
  <c r="F28" i="2" s="1"/>
  <c r="D27" i="2"/>
  <c r="F27" i="2" s="1"/>
  <c r="D26" i="2"/>
  <c r="F26" i="2" s="1"/>
  <c r="F25" i="2"/>
  <c r="D25" i="2"/>
  <c r="E24" i="2"/>
  <c r="E23" i="2" s="1"/>
  <c r="C24" i="2"/>
  <c r="D24" i="2" s="1"/>
  <c r="F24" i="2" s="1"/>
  <c r="D22" i="2"/>
  <c r="F22" i="2" s="1"/>
  <c r="D21" i="2"/>
  <c r="F21" i="2" s="1"/>
  <c r="D20" i="2"/>
  <c r="F20" i="2" s="1"/>
  <c r="F19" i="2"/>
  <c r="D19" i="2"/>
  <c r="D18" i="2"/>
  <c r="F18" i="2" s="1"/>
  <c r="D17" i="2"/>
  <c r="F17" i="2" s="1"/>
  <c r="D16" i="2"/>
  <c r="F16" i="2" s="1"/>
  <c r="F15" i="2"/>
  <c r="D15" i="2"/>
  <c r="D14" i="2"/>
  <c r="F14" i="2" s="1"/>
  <c r="D13" i="2"/>
  <c r="F13" i="2" s="1"/>
  <c r="D12" i="2"/>
  <c r="F12" i="2" s="1"/>
  <c r="F11" i="2"/>
  <c r="D11" i="2"/>
  <c r="D10" i="2"/>
  <c r="F10" i="2" s="1"/>
  <c r="E9" i="2"/>
  <c r="C9" i="2"/>
  <c r="D9" i="2" s="1"/>
  <c r="F9" i="2" s="1"/>
  <c r="J111" i="1"/>
  <c r="L111" i="1" s="1"/>
  <c r="J110" i="1"/>
  <c r="L110" i="1" s="1"/>
  <c r="L109" i="1"/>
  <c r="J109" i="1"/>
  <c r="J108" i="1"/>
  <c r="L108" i="1" s="1"/>
  <c r="J107" i="1"/>
  <c r="L107" i="1" s="1"/>
  <c r="J106" i="1"/>
  <c r="L106" i="1" s="1"/>
  <c r="L105" i="1"/>
  <c r="J105" i="1"/>
  <c r="J104" i="1"/>
  <c r="L104" i="1" s="1"/>
  <c r="J103" i="1"/>
  <c r="L103" i="1" s="1"/>
  <c r="J102" i="1"/>
  <c r="L102" i="1" s="1"/>
  <c r="K101" i="1"/>
  <c r="I101" i="1"/>
  <c r="H101" i="1"/>
  <c r="G101" i="1"/>
  <c r="F101" i="1"/>
  <c r="E101" i="1"/>
  <c r="D101" i="1"/>
  <c r="J101" i="1" s="1"/>
  <c r="L101" i="1" s="1"/>
  <c r="C101" i="1"/>
  <c r="J100" i="1"/>
  <c r="L100" i="1" s="1"/>
  <c r="J99" i="1"/>
  <c r="L99" i="1" s="1"/>
  <c r="J98" i="1"/>
  <c r="L98" i="1" s="1"/>
  <c r="L97" i="1"/>
  <c r="J97" i="1"/>
  <c r="K96" i="1"/>
  <c r="K112" i="1" s="1"/>
  <c r="I96" i="1"/>
  <c r="I112" i="1" s="1"/>
  <c r="H96" i="1"/>
  <c r="H112" i="1" s="1"/>
  <c r="G96" i="1"/>
  <c r="G112" i="1" s="1"/>
  <c r="F96" i="1"/>
  <c r="F112" i="1" s="1"/>
  <c r="E96" i="1"/>
  <c r="E112" i="1" s="1"/>
  <c r="D96" i="1"/>
  <c r="D112" i="1" s="1"/>
  <c r="C96" i="1"/>
  <c r="C112" i="1" s="1"/>
  <c r="J93" i="1"/>
  <c r="L93" i="1" s="1"/>
  <c r="L92" i="1"/>
  <c r="J92" i="1"/>
  <c r="J91" i="1"/>
  <c r="L91" i="1" s="1"/>
  <c r="J90" i="1"/>
  <c r="L90" i="1" s="1"/>
  <c r="J89" i="1"/>
  <c r="L89" i="1" s="1"/>
  <c r="L88" i="1"/>
  <c r="J88" i="1"/>
  <c r="J87" i="1"/>
  <c r="L87" i="1" s="1"/>
  <c r="J86" i="1"/>
  <c r="L86" i="1" s="1"/>
  <c r="J85" i="1"/>
  <c r="L85" i="1" s="1"/>
  <c r="L84" i="1"/>
  <c r="J84" i="1"/>
  <c r="J83" i="1"/>
  <c r="L83" i="1" s="1"/>
  <c r="K82" i="1"/>
  <c r="K94" i="1" s="1"/>
  <c r="I82" i="1"/>
  <c r="H82" i="1"/>
  <c r="H94" i="1" s="1"/>
  <c r="H113" i="1" s="1"/>
  <c r="G82" i="1"/>
  <c r="F82" i="1"/>
  <c r="E82" i="1"/>
  <c r="E94" i="1" s="1"/>
  <c r="E113" i="1" s="1"/>
  <c r="D82" i="1"/>
  <c r="D94" i="1" s="1"/>
  <c r="D113" i="1" s="1"/>
  <c r="C82" i="1"/>
  <c r="C94" i="1" s="1"/>
  <c r="J81" i="1"/>
  <c r="L81" i="1" s="1"/>
  <c r="L80" i="1"/>
  <c r="J80" i="1"/>
  <c r="J79" i="1"/>
  <c r="L79" i="1" s="1"/>
  <c r="J78" i="1"/>
  <c r="L78" i="1" s="1"/>
  <c r="J77" i="1"/>
  <c r="L77" i="1" s="1"/>
  <c r="L76" i="1"/>
  <c r="J76" i="1"/>
  <c r="J75" i="1"/>
  <c r="L75" i="1" s="1"/>
  <c r="J74" i="1"/>
  <c r="L74" i="1" s="1"/>
  <c r="J73" i="1"/>
  <c r="L73" i="1" s="1"/>
  <c r="L72" i="1"/>
  <c r="J72" i="1"/>
  <c r="J71" i="1"/>
  <c r="L71" i="1" s="1"/>
  <c r="J70" i="1"/>
  <c r="L70" i="1" s="1"/>
  <c r="J69" i="1"/>
  <c r="L69" i="1" s="1"/>
  <c r="L68" i="1"/>
  <c r="J68" i="1"/>
  <c r="K67" i="1"/>
  <c r="I67" i="1"/>
  <c r="I94" i="1" s="1"/>
  <c r="I113" i="1" s="1"/>
  <c r="H67" i="1"/>
  <c r="G67" i="1"/>
  <c r="G94" i="1" s="1"/>
  <c r="G113" i="1" s="1"/>
  <c r="F67" i="1"/>
  <c r="F94" i="1" s="1"/>
  <c r="F113" i="1" s="1"/>
  <c r="E67" i="1"/>
  <c r="D67" i="1"/>
  <c r="C67" i="1"/>
  <c r="J67" i="1" s="1"/>
  <c r="L67" i="1" s="1"/>
  <c r="J64" i="1"/>
  <c r="L64" i="1" s="1"/>
  <c r="L63" i="1"/>
  <c r="J63" i="1"/>
  <c r="J62" i="1"/>
  <c r="L62" i="1" s="1"/>
  <c r="J61" i="1"/>
  <c r="L61" i="1" s="1"/>
  <c r="J60" i="1"/>
  <c r="L60" i="1" s="1"/>
  <c r="L59" i="1"/>
  <c r="J59" i="1"/>
  <c r="J58" i="1"/>
  <c r="L58" i="1" s="1"/>
  <c r="J57" i="1"/>
  <c r="L57" i="1" s="1"/>
  <c r="J56" i="1"/>
  <c r="L56" i="1" s="1"/>
  <c r="L55" i="1"/>
  <c r="J55" i="1"/>
  <c r="J54" i="1"/>
  <c r="L54" i="1" s="1"/>
  <c r="J53" i="1"/>
  <c r="L53" i="1" s="1"/>
  <c r="J52" i="1"/>
  <c r="L52" i="1" s="1"/>
  <c r="L51" i="1"/>
  <c r="J51" i="1"/>
  <c r="J50" i="1"/>
  <c r="L50" i="1" s="1"/>
  <c r="J49" i="1"/>
  <c r="L49" i="1" s="1"/>
  <c r="J48" i="1"/>
  <c r="L48" i="1" s="1"/>
  <c r="L47" i="1"/>
  <c r="J47" i="1"/>
  <c r="J46" i="1"/>
  <c r="L46" i="1" s="1"/>
  <c r="J45" i="1"/>
  <c r="L45" i="1" s="1"/>
  <c r="J44" i="1"/>
  <c r="L44" i="1" s="1"/>
  <c r="L43" i="1"/>
  <c r="J43" i="1"/>
  <c r="J42" i="1"/>
  <c r="L42" i="1" s="1"/>
  <c r="J41" i="1"/>
  <c r="L41" i="1" s="1"/>
  <c r="J40" i="1"/>
  <c r="L40" i="1" s="1"/>
  <c r="L39" i="1"/>
  <c r="J39" i="1"/>
  <c r="J38" i="1"/>
  <c r="L38" i="1" s="1"/>
  <c r="J37" i="1"/>
  <c r="L37" i="1" s="1"/>
  <c r="J36" i="1"/>
  <c r="L36" i="1" s="1"/>
  <c r="L35" i="1"/>
  <c r="J35" i="1"/>
  <c r="J34" i="1"/>
  <c r="L34" i="1" s="1"/>
  <c r="J33" i="1"/>
  <c r="L33" i="1" s="1"/>
  <c r="J32" i="1"/>
  <c r="L32" i="1" s="1"/>
  <c r="L31" i="1"/>
  <c r="J31" i="1"/>
  <c r="K30" i="1"/>
  <c r="I30" i="1"/>
  <c r="I23" i="1" s="1"/>
  <c r="H30" i="1"/>
  <c r="G30" i="1"/>
  <c r="F30" i="1"/>
  <c r="E30" i="1"/>
  <c r="D30" i="1"/>
  <c r="C30" i="1"/>
  <c r="J30" i="1" s="1"/>
  <c r="L30" i="1" s="1"/>
  <c r="J29" i="1"/>
  <c r="L29" i="1" s="1"/>
  <c r="J28" i="1"/>
  <c r="L28" i="1" s="1"/>
  <c r="L27" i="1"/>
  <c r="J27" i="1"/>
  <c r="J26" i="1"/>
  <c r="L26" i="1" s="1"/>
  <c r="J25" i="1"/>
  <c r="L25" i="1" s="1"/>
  <c r="K24" i="1"/>
  <c r="K23" i="1" s="1"/>
  <c r="I24" i="1"/>
  <c r="H24" i="1"/>
  <c r="G24" i="1"/>
  <c r="F24" i="1"/>
  <c r="F23" i="1" s="1"/>
  <c r="E24" i="1"/>
  <c r="E23" i="1" s="1"/>
  <c r="D24" i="1"/>
  <c r="C24" i="1"/>
  <c r="C23" i="1" s="1"/>
  <c r="J23" i="1" s="1"/>
  <c r="H23" i="1"/>
  <c r="G23" i="1"/>
  <c r="D23" i="1"/>
  <c r="J22" i="1"/>
  <c r="L22" i="1" s="1"/>
  <c r="J21" i="1"/>
  <c r="L21" i="1" s="1"/>
  <c r="J20" i="1"/>
  <c r="L20" i="1" s="1"/>
  <c r="L19" i="1"/>
  <c r="J19" i="1"/>
  <c r="J18" i="1"/>
  <c r="L18" i="1" s="1"/>
  <c r="J17" i="1"/>
  <c r="L17" i="1" s="1"/>
  <c r="J16" i="1"/>
  <c r="L16" i="1" s="1"/>
  <c r="L15" i="1"/>
  <c r="J15" i="1"/>
  <c r="J14" i="1"/>
  <c r="L14" i="1" s="1"/>
  <c r="J13" i="1"/>
  <c r="L13" i="1" s="1"/>
  <c r="J12" i="1"/>
  <c r="L12" i="1" s="1"/>
  <c r="L11" i="1"/>
  <c r="J11" i="1"/>
  <c r="J10" i="1"/>
  <c r="L10" i="1" s="1"/>
  <c r="K9" i="1"/>
  <c r="I9" i="1"/>
  <c r="H9" i="1"/>
  <c r="H65" i="1" s="1"/>
  <c r="G9" i="1"/>
  <c r="G65" i="1" s="1"/>
  <c r="F9" i="1"/>
  <c r="F65" i="1" s="1"/>
  <c r="E9" i="1"/>
  <c r="E65" i="1" s="1"/>
  <c r="D9" i="1"/>
  <c r="D65" i="1" s="1"/>
  <c r="C9" i="1"/>
  <c r="K113" i="1" l="1"/>
  <c r="I65" i="1"/>
  <c r="J94" i="1"/>
  <c r="L94" i="1" s="1"/>
  <c r="C113" i="1"/>
  <c r="J113" i="1" s="1"/>
  <c r="L113" i="1" s="1"/>
  <c r="E65" i="2"/>
  <c r="K65" i="1"/>
  <c r="L23" i="1"/>
  <c r="C65" i="1"/>
  <c r="J112" i="1"/>
  <c r="L112" i="1" s="1"/>
  <c r="C23" i="2"/>
  <c r="D23" i="2" s="1"/>
  <c r="F23" i="2" s="1"/>
  <c r="C94" i="2"/>
  <c r="C112" i="2"/>
  <c r="D112" i="2" s="1"/>
  <c r="F112" i="2" s="1"/>
  <c r="J24" i="1"/>
  <c r="L24" i="1" s="1"/>
  <c r="J9" i="1"/>
  <c r="L9" i="1" s="1"/>
  <c r="J82" i="1"/>
  <c r="L82" i="1" s="1"/>
  <c r="J96" i="1"/>
  <c r="L96" i="1" s="1"/>
  <c r="C113" i="2" l="1"/>
  <c r="D113" i="2" s="1"/>
  <c r="F113" i="2" s="1"/>
  <c r="D94" i="2"/>
  <c r="F94" i="2" s="1"/>
  <c r="J65" i="1"/>
  <c r="L65" i="1" s="1"/>
  <c r="C65" i="2"/>
  <c r="D65" i="2" s="1"/>
  <c r="F65" i="2" s="1"/>
</calcChain>
</file>

<file path=xl/sharedStrings.xml><?xml version="1.0" encoding="utf-8"?>
<sst xmlns="http://schemas.openxmlformats.org/spreadsheetml/2006/main" count="236" uniqueCount="121">
  <si>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</si>
  <si>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</si>
  <si>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令和7年3月31日現在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</si>
  <si>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</si>
  <si>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</si>
  <si>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高齢者総合ケアセンター　蓬莱</t>
    <phoneticPr fontId="2"/>
  </si>
  <si>
    <t>高齢者総合ケアセンター　ケアプラザ美馬</t>
    <phoneticPr fontId="2"/>
  </si>
  <si>
    <t>ケアハウス　シャングリラ蓬寿</t>
    <phoneticPr fontId="2"/>
  </si>
  <si>
    <t>高齢者ケアセンター　ケアプラザ相模原</t>
    <phoneticPr fontId="2"/>
  </si>
  <si>
    <t>ケアプラザたま</t>
    <phoneticPr fontId="2"/>
  </si>
  <si>
    <t>ケアプラザたま　アネックス</t>
    <phoneticPr fontId="2"/>
  </si>
  <si>
    <t>ケアハウス　シャングリラとも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</si>
  <si>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</si>
  <si>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</si>
  <si>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</si>
  <si>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</si>
  <si>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</si>
  <si>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</si>
  <si>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有価証券</t>
  </si>
  <si>
    <t>　事業未収金</t>
  </si>
  <si>
    <t>　未収金</t>
  </si>
  <si>
    <t>　未収補助金</t>
  </si>
  <si>
    <t>　未収収益</t>
  </si>
  <si>
    <t>　立替金</t>
  </si>
  <si>
    <t>　前払金</t>
  </si>
  <si>
    <t>　前払費用</t>
  </si>
  <si>
    <t>　短期貸付金</t>
  </si>
  <si>
    <t>　事業区分間貸付金</t>
  </si>
  <si>
    <t>　拠点区分間貸付金</t>
  </si>
  <si>
    <t>　仮払金</t>
  </si>
  <si>
    <t>固定資産</t>
  </si>
  <si>
    <t>基本財産</t>
  </si>
  <si>
    <t>　土地</t>
  </si>
  <si>
    <t>　建物</t>
  </si>
  <si>
    <t>　定期預金</t>
  </si>
  <si>
    <t>　建物減価償却累計額</t>
  </si>
  <si>
    <t>　減価償却累計額</t>
  </si>
  <si>
    <t>その他の固定資産</t>
  </si>
  <si>
    <t>　構築物</t>
  </si>
  <si>
    <t>　構築物減価償却累計額</t>
  </si>
  <si>
    <t>　機械及び装置</t>
  </si>
  <si>
    <t>　機械及び装置減価償却累計額</t>
  </si>
  <si>
    <t>　車輌運搬具</t>
  </si>
  <si>
    <t>　車輌運搬具減価償却累計額</t>
  </si>
  <si>
    <t>　器具及び備品</t>
  </si>
  <si>
    <t>　器具及び備品減価償却累計額</t>
  </si>
  <si>
    <t>　有形リース資産</t>
  </si>
  <si>
    <t>　有形リース資産減価償却累計額</t>
  </si>
  <si>
    <t>　ソフトウェア</t>
  </si>
  <si>
    <t>　無形リース資産</t>
  </si>
  <si>
    <t>　社会福祉連携推進業務長期貸付金</t>
  </si>
  <si>
    <t>　長期貸付金</t>
  </si>
  <si>
    <t>　事業区分間長期貸付金</t>
  </si>
  <si>
    <t>　拠点区分間長期貸付金</t>
  </si>
  <si>
    <t>　退職給付引当資産</t>
  </si>
  <si>
    <t>　退職共済預け金</t>
  </si>
  <si>
    <t>　長期預り金積立資産</t>
  </si>
  <si>
    <t>　修繕積立資産</t>
  </si>
  <si>
    <t>　人件費積立資産</t>
  </si>
  <si>
    <t>　備品等購入積立資産</t>
  </si>
  <si>
    <t>　役員退職慰労引当資産</t>
  </si>
  <si>
    <t>　施設建設資金積立資産</t>
  </si>
  <si>
    <t>　奨学金制度積立資産</t>
  </si>
  <si>
    <t>　役員退職慰労積立資産</t>
  </si>
  <si>
    <t>　その他の積立資産</t>
  </si>
  <si>
    <t>　差入保証金</t>
  </si>
  <si>
    <t>　長期前払費用</t>
  </si>
  <si>
    <t>　その他の固定資産</t>
  </si>
  <si>
    <t>　貸倒引当金</t>
  </si>
  <si>
    <t>　徴収不能引当金</t>
  </si>
  <si>
    <t>資産の部合計</t>
  </si>
  <si>
    <t>負債の部</t>
  </si>
  <si>
    <t>流動負債</t>
  </si>
  <si>
    <t>　事業未払金</t>
  </si>
  <si>
    <t>　その他の未払金</t>
  </si>
  <si>
    <t>　社会福祉連携推進業務短期運営資金借入金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</si>
  <si>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</si>
  <si>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</si>
  <si>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</si>
  <si>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１年以内返済予定長期運営資金借入金</t>
  </si>
  <si>
    <t>　１年以内返済予定リース債務</t>
  </si>
  <si>
    <t>　預り金</t>
  </si>
  <si>
    <t>　職員預り金</t>
  </si>
  <si>
    <t>　事業区分間借入金</t>
  </si>
  <si>
    <t>　拠点区分間借入金</t>
  </si>
  <si>
    <t>　仮受金</t>
  </si>
  <si>
    <t>　賞与引当金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</si>
  <si>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</si>
  <si>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</si>
  <si>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</si>
  <si>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</si>
  <si>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　長期運営資金借入金</t>
  </si>
  <si>
    <t>　リース債務</t>
  </si>
  <si>
    <t>　事業区分間長期借入金</t>
  </si>
  <si>
    <t>　拠点区分間長期借入金</t>
  </si>
  <si>
    <t>　退職給付引当金</t>
  </si>
  <si>
    <t>　役員退職慰労引当金</t>
  </si>
  <si>
    <t>　長期未払金</t>
  </si>
  <si>
    <t>　長期預り金</t>
  </si>
  <si>
    <t>負債の部合計</t>
  </si>
  <si>
    <t>純資産の部</t>
  </si>
  <si>
    <t>基本金</t>
  </si>
  <si>
    <t>　第１号基本金</t>
  </si>
  <si>
    <t>　第２号基本金</t>
  </si>
  <si>
    <t>　第３号基本金</t>
  </si>
  <si>
    <t>国庫補助金等特別積立金</t>
  </si>
  <si>
    <t>その他の積立金</t>
  </si>
  <si>
    <t>　人件費積立金</t>
  </si>
  <si>
    <t>　人件費積立金（措置）</t>
  </si>
  <si>
    <t>　修繕積立金</t>
  </si>
  <si>
    <t>　施設建設資金積立金</t>
  </si>
  <si>
    <t>　奨学金制度積立金</t>
  </si>
  <si>
    <t>　備品等購入積立金</t>
  </si>
  <si>
    <t>　役員退職慰労積立金</t>
  </si>
  <si>
    <t>　その他の積立金</t>
  </si>
  <si>
    <t>次期繰越活動増減差額</t>
  </si>
  <si>
    <t>（うち当期活動増減差額）</t>
  </si>
  <si>
    <t>純資産の部合計</t>
  </si>
  <si>
    <t>負債及び純資産の部合計</t>
  </si>
  <si>
    <t>公益事業区分  貸借対照表内訳表</t>
    <phoneticPr fontId="2"/>
  </si>
  <si>
    <t>市場高齢者共同生活施設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</si>
</sst>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6F846708-65E5-4161-AF80-D25C91090AFC}"/>
    <cellStyle name="標準 3" xfId="1" xr:uid="{FCC19C3F-DCC8-4DBC-9E51-33FC375CC9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635C5-4612-45A0-9370-B428BDB8AC0D}">
  <sheetPr>
    <pageSetUpPr fitToPage="1"/>
  </sheetPr>
  <dimension ref="B1:L113"/>
  <sheetViews>
    <sheetView showGridLines="0" workbookViewId="0"/>
  </sheetViews>
  <sheetFormatPr defaultRowHeight="18" x14ac:dyDescent="0.45"/>
  <cols>
    <col min="1" max="1" width="3" customWidth="1"/>
    <col min="2" max="2" width="50.8984375" customWidth="1"/>
    <col min="3" max="12" width="21.296875" customWidth="1"/>
  </cols>
  <sheetData>
    <row r="1" spans="2:12" x14ac:dyDescent="0.4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22.8" x14ac:dyDescent="0.45">
      <c r="B2" s="2"/>
      <c r="C2" s="2"/>
      <c r="D2" s="2"/>
      <c r="E2" s="2"/>
      <c r="F2" s="2"/>
      <c r="G2" s="2"/>
      <c r="H2" s="2"/>
      <c r="I2" s="2"/>
      <c r="J2" s="1"/>
      <c r="K2" s="3"/>
      <c r="L2" s="3" t="s">
        <v>0</v>
      </c>
    </row>
    <row r="3" spans="2:12" ht="22.8" x14ac:dyDescent="0.45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2:12" x14ac:dyDescent="0.45">
      <c r="B4" s="5"/>
      <c r="C4" s="5"/>
      <c r="D4" s="5"/>
      <c r="E4" s="5"/>
      <c r="F4" s="5"/>
      <c r="G4" s="5"/>
      <c r="H4" s="5"/>
      <c r="I4" s="5"/>
      <c r="J4" s="5"/>
      <c r="K4" s="1"/>
      <c r="L4" s="1"/>
    </row>
    <row r="5" spans="2:12" ht="22.8" x14ac:dyDescent="0.45">
      <c r="B5" s="6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x14ac:dyDescent="0.45">
      <c r="B6" s="7"/>
      <c r="C6" s="7"/>
      <c r="D6" s="7"/>
      <c r="E6" s="7"/>
      <c r="F6" s="7"/>
      <c r="G6" s="7"/>
      <c r="H6" s="7"/>
      <c r="I6" s="7"/>
      <c r="J6" s="1"/>
      <c r="K6" s="1"/>
      <c r="L6" s="7" t="s">
        <v>3</v>
      </c>
    </row>
    <row r="7" spans="2:12" ht="57.6" x14ac:dyDescent="0.45">
      <c r="B7" s="8" t="s">
        <v>4</v>
      </c>
      <c r="C7" s="9" t="s">
        <v>5</v>
      </c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  <c r="J7" s="8" t="s">
        <v>12</v>
      </c>
      <c r="K7" s="8" t="s">
        <v>13</v>
      </c>
      <c r="L7" s="8" t="s">
        <v>14</v>
      </c>
    </row>
    <row r="8" spans="2:12" x14ac:dyDescent="0.45">
      <c r="B8" s="10" t="s">
        <v>15</v>
      </c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2:12" x14ac:dyDescent="0.45">
      <c r="B9" s="12" t="s">
        <v>16</v>
      </c>
      <c r="C9" s="13">
        <f t="shared" ref="C9:I9" si="0">+C10+C11+C12+C13+C14+C15+C16+C17+C18+C19+C20+C21+C22</f>
        <v>341363650</v>
      </c>
      <c r="D9" s="13">
        <f t="shared" si="0"/>
        <v>349515981</v>
      </c>
      <c r="E9" s="13">
        <f t="shared" si="0"/>
        <v>14118434</v>
      </c>
      <c r="F9" s="13">
        <f t="shared" si="0"/>
        <v>389962687</v>
      </c>
      <c r="G9" s="13">
        <f t="shared" si="0"/>
        <v>213276170</v>
      </c>
      <c r="H9" s="13">
        <f t="shared" si="0"/>
        <v>206980610</v>
      </c>
      <c r="I9" s="13">
        <f t="shared" si="0"/>
        <v>89071186</v>
      </c>
      <c r="J9" s="13">
        <f t="shared" ref="J9:J72" si="1">+C9+D9+E9+F9+G9+H9+I9</f>
        <v>1604288718</v>
      </c>
      <c r="K9" s="13">
        <f>+K10+K11+K12+K13+K14+K15+K16+K17+K18+K19+K20+K21+K22</f>
        <v>187522527</v>
      </c>
      <c r="L9" s="13">
        <f t="shared" ref="L9:L72" si="2">J9-ABS(K9)</f>
        <v>1416766191</v>
      </c>
    </row>
    <row r="10" spans="2:12" x14ac:dyDescent="0.45">
      <c r="B10" s="14" t="s">
        <v>17</v>
      </c>
      <c r="C10" s="15">
        <v>228235448</v>
      </c>
      <c r="D10" s="15">
        <v>296864007</v>
      </c>
      <c r="E10" s="15">
        <v>13738432</v>
      </c>
      <c r="F10" s="15">
        <v>273191684</v>
      </c>
      <c r="G10" s="15">
        <v>67212960</v>
      </c>
      <c r="H10" s="15">
        <v>59814360</v>
      </c>
      <c r="I10" s="15">
        <v>47806709</v>
      </c>
      <c r="J10" s="15">
        <f t="shared" si="1"/>
        <v>986863600</v>
      </c>
      <c r="K10" s="15"/>
      <c r="L10" s="15">
        <f t="shared" si="2"/>
        <v>986863600</v>
      </c>
    </row>
    <row r="11" spans="2:12" x14ac:dyDescent="0.45">
      <c r="B11" s="16" t="s">
        <v>18</v>
      </c>
      <c r="C11" s="17">
        <v>49937664</v>
      </c>
      <c r="D11" s="17"/>
      <c r="E11" s="17"/>
      <c r="F11" s="17"/>
      <c r="G11" s="17"/>
      <c r="H11" s="17"/>
      <c r="I11" s="17"/>
      <c r="J11" s="17">
        <f t="shared" si="1"/>
        <v>49937664</v>
      </c>
      <c r="K11" s="17"/>
      <c r="L11" s="17">
        <f t="shared" si="2"/>
        <v>49937664</v>
      </c>
    </row>
    <row r="12" spans="2:12" x14ac:dyDescent="0.45">
      <c r="B12" s="16" t="s">
        <v>19</v>
      </c>
      <c r="C12" s="17">
        <v>56922717</v>
      </c>
      <c r="D12" s="17">
        <v>49802468</v>
      </c>
      <c r="E12" s="17">
        <v>203981</v>
      </c>
      <c r="F12" s="17">
        <v>114356244</v>
      </c>
      <c r="G12" s="17">
        <v>118453607</v>
      </c>
      <c r="H12" s="17">
        <v>27059405</v>
      </c>
      <c r="I12" s="17">
        <v>32665067</v>
      </c>
      <c r="J12" s="17">
        <f t="shared" si="1"/>
        <v>399463489</v>
      </c>
      <c r="K12" s="17">
        <v>35191603</v>
      </c>
      <c r="L12" s="17">
        <f t="shared" si="2"/>
        <v>364271886</v>
      </c>
    </row>
    <row r="13" spans="2:12" x14ac:dyDescent="0.45">
      <c r="B13" s="16" t="s">
        <v>20</v>
      </c>
      <c r="C13" s="17">
        <v>101354</v>
      </c>
      <c r="D13" s="17">
        <v>57577</v>
      </c>
      <c r="E13" s="17"/>
      <c r="F13" s="17"/>
      <c r="G13" s="17"/>
      <c r="H13" s="17"/>
      <c r="I13" s="17"/>
      <c r="J13" s="17">
        <f t="shared" si="1"/>
        <v>158931</v>
      </c>
      <c r="K13" s="17"/>
      <c r="L13" s="17">
        <f t="shared" si="2"/>
        <v>158931</v>
      </c>
    </row>
    <row r="14" spans="2:12" x14ac:dyDescent="0.45">
      <c r="B14" s="16" t="s">
        <v>21</v>
      </c>
      <c r="C14" s="17">
        <v>937209</v>
      </c>
      <c r="D14" s="17"/>
      <c r="E14" s="17"/>
      <c r="F14" s="17"/>
      <c r="G14" s="17">
        <v>2295852</v>
      </c>
      <c r="H14" s="17">
        <v>624240</v>
      </c>
      <c r="I14" s="17">
        <v>828852</v>
      </c>
      <c r="J14" s="17">
        <f t="shared" si="1"/>
        <v>4686153</v>
      </c>
      <c r="K14" s="17"/>
      <c r="L14" s="17">
        <f t="shared" si="2"/>
        <v>4686153</v>
      </c>
    </row>
    <row r="15" spans="2:12" x14ac:dyDescent="0.45">
      <c r="B15" s="16" t="s">
        <v>22</v>
      </c>
      <c r="C15" s="17">
        <v>10581</v>
      </c>
      <c r="D15" s="17"/>
      <c r="E15" s="17"/>
      <c r="F15" s="17"/>
      <c r="G15" s="17"/>
      <c r="H15" s="17"/>
      <c r="I15" s="17"/>
      <c r="J15" s="17">
        <f t="shared" si="1"/>
        <v>10581</v>
      </c>
      <c r="K15" s="17"/>
      <c r="L15" s="17">
        <f t="shared" si="2"/>
        <v>10581</v>
      </c>
    </row>
    <row r="16" spans="2:12" x14ac:dyDescent="0.45">
      <c r="B16" s="16" t="s">
        <v>23</v>
      </c>
      <c r="C16" s="17">
        <v>1054145</v>
      </c>
      <c r="D16" s="17">
        <v>2105036</v>
      </c>
      <c r="E16" s="17"/>
      <c r="F16" s="17">
        <v>1151495</v>
      </c>
      <c r="G16" s="17">
        <v>3295215</v>
      </c>
      <c r="H16" s="17">
        <v>749321</v>
      </c>
      <c r="I16" s="17">
        <v>805563</v>
      </c>
      <c r="J16" s="17">
        <f t="shared" si="1"/>
        <v>9160775</v>
      </c>
      <c r="K16" s="17">
        <v>2036009</v>
      </c>
      <c r="L16" s="17">
        <f t="shared" si="2"/>
        <v>7124766</v>
      </c>
    </row>
    <row r="17" spans="2:12" x14ac:dyDescent="0.45">
      <c r="B17" s="16" t="s">
        <v>24</v>
      </c>
      <c r="C17" s="17">
        <v>311000</v>
      </c>
      <c r="D17" s="17"/>
      <c r="E17" s="17"/>
      <c r="F17" s="17"/>
      <c r="G17" s="17">
        <v>65500</v>
      </c>
      <c r="H17" s="17"/>
      <c r="I17" s="17"/>
      <c r="J17" s="17">
        <f t="shared" si="1"/>
        <v>376500</v>
      </c>
      <c r="K17" s="17"/>
      <c r="L17" s="17">
        <f t="shared" si="2"/>
        <v>376500</v>
      </c>
    </row>
    <row r="18" spans="2:12" x14ac:dyDescent="0.45">
      <c r="B18" s="16" t="s">
        <v>25</v>
      </c>
      <c r="C18" s="17">
        <v>853532</v>
      </c>
      <c r="D18" s="17">
        <v>686893</v>
      </c>
      <c r="E18" s="17">
        <v>176021</v>
      </c>
      <c r="F18" s="17">
        <v>1263264</v>
      </c>
      <c r="G18" s="17">
        <v>356400</v>
      </c>
      <c r="H18" s="17"/>
      <c r="I18" s="17"/>
      <c r="J18" s="17">
        <f t="shared" si="1"/>
        <v>3336110</v>
      </c>
      <c r="K18" s="17"/>
      <c r="L18" s="17">
        <f t="shared" si="2"/>
        <v>3336110</v>
      </c>
    </row>
    <row r="19" spans="2:12" x14ac:dyDescent="0.45">
      <c r="B19" s="16" t="s">
        <v>26</v>
      </c>
      <c r="C19" s="17"/>
      <c r="D19" s="17"/>
      <c r="E19" s="17"/>
      <c r="F19" s="17"/>
      <c r="G19" s="17"/>
      <c r="H19" s="17"/>
      <c r="I19" s="17"/>
      <c r="J19" s="17">
        <f t="shared" si="1"/>
        <v>0</v>
      </c>
      <c r="K19" s="17"/>
      <c r="L19" s="17">
        <f t="shared" si="2"/>
        <v>0</v>
      </c>
    </row>
    <row r="20" spans="2:12" x14ac:dyDescent="0.45">
      <c r="B20" s="16" t="s">
        <v>27</v>
      </c>
      <c r="C20" s="17"/>
      <c r="D20" s="17"/>
      <c r="E20" s="17"/>
      <c r="F20" s="17"/>
      <c r="G20" s="17"/>
      <c r="H20" s="17"/>
      <c r="I20" s="17"/>
      <c r="J20" s="17">
        <f t="shared" si="1"/>
        <v>0</v>
      </c>
      <c r="K20" s="17"/>
      <c r="L20" s="17">
        <f t="shared" si="2"/>
        <v>0</v>
      </c>
    </row>
    <row r="21" spans="2:12" x14ac:dyDescent="0.45">
      <c r="B21" s="16" t="s">
        <v>28</v>
      </c>
      <c r="C21" s="17">
        <v>3000000</v>
      </c>
      <c r="D21" s="17"/>
      <c r="E21" s="17"/>
      <c r="F21" s="17"/>
      <c r="G21" s="17">
        <v>21596636</v>
      </c>
      <c r="H21" s="17">
        <v>118733284</v>
      </c>
      <c r="I21" s="17">
        <v>6964995</v>
      </c>
      <c r="J21" s="17">
        <f t="shared" si="1"/>
        <v>150294915</v>
      </c>
      <c r="K21" s="17">
        <v>150294915</v>
      </c>
      <c r="L21" s="17">
        <f t="shared" si="2"/>
        <v>0</v>
      </c>
    </row>
    <row r="22" spans="2:12" x14ac:dyDescent="0.45">
      <c r="B22" s="16" t="s">
        <v>29</v>
      </c>
      <c r="C22" s="17"/>
      <c r="D22" s="17"/>
      <c r="E22" s="17"/>
      <c r="F22" s="17"/>
      <c r="G22" s="17"/>
      <c r="H22" s="17"/>
      <c r="I22" s="17"/>
      <c r="J22" s="17">
        <f t="shared" si="1"/>
        <v>0</v>
      </c>
      <c r="K22" s="17"/>
      <c r="L22" s="17">
        <f t="shared" si="2"/>
        <v>0</v>
      </c>
    </row>
    <row r="23" spans="2:12" x14ac:dyDescent="0.45">
      <c r="B23" s="12" t="s">
        <v>30</v>
      </c>
      <c r="C23" s="13">
        <f t="shared" ref="C23:I23" si="3">+C24 +C30</f>
        <v>541932419</v>
      </c>
      <c r="D23" s="13">
        <f t="shared" si="3"/>
        <v>466594805</v>
      </c>
      <c r="E23" s="13">
        <f t="shared" si="3"/>
        <v>97766771</v>
      </c>
      <c r="F23" s="13">
        <f t="shared" si="3"/>
        <v>1364297863</v>
      </c>
      <c r="G23" s="13">
        <f t="shared" si="3"/>
        <v>662501059</v>
      </c>
      <c r="H23" s="13">
        <f t="shared" si="3"/>
        <v>209452211</v>
      </c>
      <c r="I23" s="13">
        <f t="shared" si="3"/>
        <v>305297535</v>
      </c>
      <c r="J23" s="13">
        <f t="shared" si="1"/>
        <v>3647842663</v>
      </c>
      <c r="K23" s="13">
        <f>+K24 +K30</f>
        <v>72481219</v>
      </c>
      <c r="L23" s="13">
        <f t="shared" si="2"/>
        <v>3575361444</v>
      </c>
    </row>
    <row r="24" spans="2:12" x14ac:dyDescent="0.45">
      <c r="B24" s="12" t="s">
        <v>31</v>
      </c>
      <c r="C24" s="13">
        <f t="shared" ref="C24:I24" si="4">+C25+C26+C27-ABS(C28)+C29</f>
        <v>228964803</v>
      </c>
      <c r="D24" s="13">
        <f t="shared" si="4"/>
        <v>268481243</v>
      </c>
      <c r="E24" s="13">
        <f t="shared" si="4"/>
        <v>77865918</v>
      </c>
      <c r="F24" s="13">
        <f t="shared" si="4"/>
        <v>1230000427</v>
      </c>
      <c r="G24" s="13">
        <f t="shared" si="4"/>
        <v>620472038</v>
      </c>
      <c r="H24" s="13">
        <f t="shared" si="4"/>
        <v>150137967</v>
      </c>
      <c r="I24" s="13">
        <f t="shared" si="4"/>
        <v>279439051</v>
      </c>
      <c r="J24" s="13">
        <f t="shared" si="1"/>
        <v>2855361447</v>
      </c>
      <c r="K24" s="13">
        <f>+K25+K26+K27-ABS(K28)+K29</f>
        <v>0</v>
      </c>
      <c r="L24" s="13">
        <f t="shared" si="2"/>
        <v>2855361447</v>
      </c>
    </row>
    <row r="25" spans="2:12" x14ac:dyDescent="0.45">
      <c r="B25" s="14" t="s">
        <v>32</v>
      </c>
      <c r="C25" s="15">
        <v>79519235</v>
      </c>
      <c r="D25" s="15"/>
      <c r="E25" s="15"/>
      <c r="F25" s="15">
        <v>554931925</v>
      </c>
      <c r="G25" s="15"/>
      <c r="H25" s="15"/>
      <c r="I25" s="15"/>
      <c r="J25" s="15">
        <f t="shared" si="1"/>
        <v>634451160</v>
      </c>
      <c r="K25" s="15"/>
      <c r="L25" s="15">
        <f t="shared" si="2"/>
        <v>634451160</v>
      </c>
    </row>
    <row r="26" spans="2:12" x14ac:dyDescent="0.45">
      <c r="B26" s="16" t="s">
        <v>33</v>
      </c>
      <c r="C26" s="17">
        <v>796058841</v>
      </c>
      <c r="D26" s="17">
        <v>839664456</v>
      </c>
      <c r="E26" s="17">
        <v>222196920</v>
      </c>
      <c r="F26" s="17">
        <v>1660450270</v>
      </c>
      <c r="G26" s="17">
        <v>1177970610</v>
      </c>
      <c r="H26" s="17">
        <v>285037959</v>
      </c>
      <c r="I26" s="17">
        <v>530517031</v>
      </c>
      <c r="J26" s="17">
        <f t="shared" si="1"/>
        <v>5511896087</v>
      </c>
      <c r="K26" s="17"/>
      <c r="L26" s="17">
        <f t="shared" si="2"/>
        <v>5511896087</v>
      </c>
    </row>
    <row r="27" spans="2:12" x14ac:dyDescent="0.45">
      <c r="B27" s="16" t="s">
        <v>34</v>
      </c>
      <c r="C27" s="17">
        <v>1000000</v>
      </c>
      <c r="D27" s="17"/>
      <c r="E27" s="17"/>
      <c r="F27" s="17"/>
      <c r="G27" s="17"/>
      <c r="H27" s="17"/>
      <c r="I27" s="17"/>
      <c r="J27" s="17">
        <f t="shared" si="1"/>
        <v>1000000</v>
      </c>
      <c r="K27" s="17"/>
      <c r="L27" s="17">
        <f t="shared" si="2"/>
        <v>1000000</v>
      </c>
    </row>
    <row r="28" spans="2:12" x14ac:dyDescent="0.45">
      <c r="B28" s="16" t="s">
        <v>35</v>
      </c>
      <c r="C28" s="17">
        <v>-647613273</v>
      </c>
      <c r="D28" s="17">
        <v>-571183213</v>
      </c>
      <c r="E28" s="17">
        <v>-144331002</v>
      </c>
      <c r="F28" s="17">
        <v>-985381768</v>
      </c>
      <c r="G28" s="17">
        <v>-557498572</v>
      </c>
      <c r="H28" s="17">
        <v>-134899992</v>
      </c>
      <c r="I28" s="17">
        <v>-251077980</v>
      </c>
      <c r="J28" s="17">
        <f t="shared" si="1"/>
        <v>-3291985800</v>
      </c>
      <c r="K28" s="17"/>
      <c r="L28" s="17">
        <f t="shared" si="2"/>
        <v>-3291985800</v>
      </c>
    </row>
    <row r="29" spans="2:12" x14ac:dyDescent="0.45">
      <c r="B29" s="18" t="s">
        <v>36</v>
      </c>
      <c r="C29" s="19"/>
      <c r="D29" s="19"/>
      <c r="E29" s="19"/>
      <c r="F29" s="19"/>
      <c r="G29" s="19"/>
      <c r="H29" s="19"/>
      <c r="I29" s="19"/>
      <c r="J29" s="19">
        <f t="shared" si="1"/>
        <v>0</v>
      </c>
      <c r="K29" s="19"/>
      <c r="L29" s="19">
        <f t="shared" si="2"/>
        <v>0</v>
      </c>
    </row>
    <row r="30" spans="2:12" x14ac:dyDescent="0.45">
      <c r="B30" s="12" t="s">
        <v>37</v>
      </c>
      <c r="C30" s="13">
        <f t="shared" ref="C30:I30" si="5">+C31+C32+C33+C34+C35+C36+C37+C38+C39+C40+C41+C42+C43+C44+C45+C46+C47+C48+C49+C50+C51+C52+C53+C54+C55+C56+C57+C58+C59+C60+C61+C62-ABS(C63)-ABS(C64)</f>
        <v>312967616</v>
      </c>
      <c r="D30" s="13">
        <f t="shared" si="5"/>
        <v>198113562</v>
      </c>
      <c r="E30" s="13">
        <f t="shared" si="5"/>
        <v>19900853</v>
      </c>
      <c r="F30" s="13">
        <f t="shared" si="5"/>
        <v>134297436</v>
      </c>
      <c r="G30" s="13">
        <f t="shared" si="5"/>
        <v>42029021</v>
      </c>
      <c r="H30" s="13">
        <f t="shared" si="5"/>
        <v>59314244</v>
      </c>
      <c r="I30" s="13">
        <f t="shared" si="5"/>
        <v>25858484</v>
      </c>
      <c r="J30" s="13">
        <f t="shared" si="1"/>
        <v>792481216</v>
      </c>
      <c r="K30" s="13">
        <f>+K31+K32+K33+K34+K35+K36+K37+K38+K39+K40+K41+K42+K43+K44+K45+K46+K47+K48+K49+K50+K51+K52+K53+K54+K55+K56+K57+K58+K59+K60+K61+K62-ABS(K63)-ABS(K64)</f>
        <v>72481219</v>
      </c>
      <c r="L30" s="13">
        <f t="shared" si="2"/>
        <v>719999997</v>
      </c>
    </row>
    <row r="31" spans="2:12" x14ac:dyDescent="0.45">
      <c r="B31" s="16" t="s">
        <v>33</v>
      </c>
      <c r="C31" s="17">
        <v>67071388</v>
      </c>
      <c r="D31" s="17">
        <v>20430233</v>
      </c>
      <c r="E31" s="17">
        <v>2525000</v>
      </c>
      <c r="F31" s="17">
        <v>7645594</v>
      </c>
      <c r="G31" s="17"/>
      <c r="H31" s="17"/>
      <c r="I31" s="17"/>
      <c r="J31" s="17">
        <f t="shared" si="1"/>
        <v>97672215</v>
      </c>
      <c r="K31" s="17"/>
      <c r="L31" s="17">
        <f t="shared" si="2"/>
        <v>97672215</v>
      </c>
    </row>
    <row r="32" spans="2:12" x14ac:dyDescent="0.45">
      <c r="B32" s="16" t="s">
        <v>35</v>
      </c>
      <c r="C32" s="17">
        <v>-34401499</v>
      </c>
      <c r="D32" s="17">
        <v>-9423651</v>
      </c>
      <c r="E32" s="17">
        <v>-669214</v>
      </c>
      <c r="F32" s="17">
        <v>-682146</v>
      </c>
      <c r="G32" s="17"/>
      <c r="H32" s="17"/>
      <c r="I32" s="17"/>
      <c r="J32" s="17">
        <f t="shared" si="1"/>
        <v>-45176510</v>
      </c>
      <c r="K32" s="17"/>
      <c r="L32" s="17">
        <f t="shared" si="2"/>
        <v>-45176510</v>
      </c>
    </row>
    <row r="33" spans="2:12" x14ac:dyDescent="0.45">
      <c r="B33" s="16" t="s">
        <v>38</v>
      </c>
      <c r="C33" s="17">
        <v>1741500</v>
      </c>
      <c r="D33" s="17">
        <v>21916245</v>
      </c>
      <c r="E33" s="17">
        <v>4642554</v>
      </c>
      <c r="F33" s="17"/>
      <c r="G33" s="17"/>
      <c r="H33" s="17"/>
      <c r="I33" s="17"/>
      <c r="J33" s="17">
        <f t="shared" si="1"/>
        <v>28300299</v>
      </c>
      <c r="K33" s="17"/>
      <c r="L33" s="17">
        <f t="shared" si="2"/>
        <v>28300299</v>
      </c>
    </row>
    <row r="34" spans="2:12" x14ac:dyDescent="0.45">
      <c r="B34" s="16" t="s">
        <v>39</v>
      </c>
      <c r="C34" s="17">
        <v>-1741498</v>
      </c>
      <c r="D34" s="17">
        <v>-21801271</v>
      </c>
      <c r="E34" s="17">
        <v>-4642553</v>
      </c>
      <c r="F34" s="17"/>
      <c r="G34" s="17"/>
      <c r="H34" s="17"/>
      <c r="I34" s="17"/>
      <c r="J34" s="17">
        <f t="shared" si="1"/>
        <v>-28185322</v>
      </c>
      <c r="K34" s="17"/>
      <c r="L34" s="17">
        <f t="shared" si="2"/>
        <v>-28185322</v>
      </c>
    </row>
    <row r="35" spans="2:12" x14ac:dyDescent="0.45">
      <c r="B35" s="16" t="s">
        <v>40</v>
      </c>
      <c r="C35" s="17">
        <v>51496889</v>
      </c>
      <c r="D35" s="17">
        <v>11134090</v>
      </c>
      <c r="E35" s="17">
        <v>2540000</v>
      </c>
      <c r="F35" s="17"/>
      <c r="G35" s="17"/>
      <c r="H35" s="17"/>
      <c r="I35" s="17"/>
      <c r="J35" s="17">
        <f t="shared" si="1"/>
        <v>65170979</v>
      </c>
      <c r="K35" s="17"/>
      <c r="L35" s="17">
        <f t="shared" si="2"/>
        <v>65170979</v>
      </c>
    </row>
    <row r="36" spans="2:12" x14ac:dyDescent="0.45">
      <c r="B36" s="16" t="s">
        <v>41</v>
      </c>
      <c r="C36" s="17">
        <v>-41823885</v>
      </c>
      <c r="D36" s="17">
        <v>-2958088</v>
      </c>
      <c r="E36" s="17">
        <v>-508000</v>
      </c>
      <c r="F36" s="17"/>
      <c r="G36" s="17"/>
      <c r="H36" s="17"/>
      <c r="I36" s="17"/>
      <c r="J36" s="17">
        <f t="shared" si="1"/>
        <v>-45289973</v>
      </c>
      <c r="K36" s="17"/>
      <c r="L36" s="17">
        <f t="shared" si="2"/>
        <v>-45289973</v>
      </c>
    </row>
    <row r="37" spans="2:12" x14ac:dyDescent="0.45">
      <c r="B37" s="16" t="s">
        <v>42</v>
      </c>
      <c r="C37" s="17">
        <v>23654278</v>
      </c>
      <c r="D37" s="17">
        <v>21860870</v>
      </c>
      <c r="E37" s="17">
        <v>1357450</v>
      </c>
      <c r="F37" s="17">
        <v>14028337</v>
      </c>
      <c r="G37" s="17">
        <v>6863630</v>
      </c>
      <c r="H37" s="17"/>
      <c r="I37" s="17">
        <v>2853073</v>
      </c>
      <c r="J37" s="17">
        <f t="shared" si="1"/>
        <v>70617638</v>
      </c>
      <c r="K37" s="17"/>
      <c r="L37" s="17">
        <f t="shared" si="2"/>
        <v>70617638</v>
      </c>
    </row>
    <row r="38" spans="2:12" x14ac:dyDescent="0.45">
      <c r="B38" s="16" t="s">
        <v>43</v>
      </c>
      <c r="C38" s="17">
        <v>-23418717</v>
      </c>
      <c r="D38" s="17">
        <v>-19820770</v>
      </c>
      <c r="E38" s="17">
        <v>-1357449</v>
      </c>
      <c r="F38" s="17">
        <v>-11118332</v>
      </c>
      <c r="G38" s="17">
        <v>-6817941</v>
      </c>
      <c r="H38" s="17"/>
      <c r="I38" s="17">
        <v>-2853071</v>
      </c>
      <c r="J38" s="17">
        <f t="shared" si="1"/>
        <v>-65386280</v>
      </c>
      <c r="K38" s="17"/>
      <c r="L38" s="17">
        <f t="shared" si="2"/>
        <v>-65386280</v>
      </c>
    </row>
    <row r="39" spans="2:12" x14ac:dyDescent="0.45">
      <c r="B39" s="16" t="s">
        <v>44</v>
      </c>
      <c r="C39" s="17">
        <v>70409984</v>
      </c>
      <c r="D39" s="17">
        <v>45242766</v>
      </c>
      <c r="E39" s="17">
        <v>9889515</v>
      </c>
      <c r="F39" s="17">
        <v>117066959</v>
      </c>
      <c r="G39" s="17">
        <v>95558644</v>
      </c>
      <c r="H39" s="17">
        <v>12656994</v>
      </c>
      <c r="I39" s="17">
        <v>23940559</v>
      </c>
      <c r="J39" s="17">
        <f t="shared" si="1"/>
        <v>374765421</v>
      </c>
      <c r="K39" s="17"/>
      <c r="L39" s="17">
        <f t="shared" si="2"/>
        <v>374765421</v>
      </c>
    </row>
    <row r="40" spans="2:12" x14ac:dyDescent="0.45">
      <c r="B40" s="16" t="s">
        <v>45</v>
      </c>
      <c r="C40" s="17">
        <v>-38435648</v>
      </c>
      <c r="D40" s="17">
        <v>-40585887</v>
      </c>
      <c r="E40" s="17">
        <v>-9523829</v>
      </c>
      <c r="F40" s="17">
        <v>-72454243</v>
      </c>
      <c r="G40" s="17">
        <v>-83277383</v>
      </c>
      <c r="H40" s="17">
        <v>-10577320</v>
      </c>
      <c r="I40" s="17">
        <v>-17898177</v>
      </c>
      <c r="J40" s="17">
        <f t="shared" si="1"/>
        <v>-272752487</v>
      </c>
      <c r="K40" s="17"/>
      <c r="L40" s="17">
        <f t="shared" si="2"/>
        <v>-272752487</v>
      </c>
    </row>
    <row r="41" spans="2:12" x14ac:dyDescent="0.45">
      <c r="B41" s="16" t="s">
        <v>46</v>
      </c>
      <c r="C41" s="17">
        <v>4432752</v>
      </c>
      <c r="D41" s="17">
        <v>3803040</v>
      </c>
      <c r="E41" s="17">
        <v>200160</v>
      </c>
      <c r="F41" s="17">
        <v>12913492</v>
      </c>
      <c r="G41" s="17">
        <v>16536960</v>
      </c>
      <c r="H41" s="17"/>
      <c r="I41" s="17"/>
      <c r="J41" s="17">
        <f t="shared" si="1"/>
        <v>37886404</v>
      </c>
      <c r="K41" s="17"/>
      <c r="L41" s="17">
        <f t="shared" si="2"/>
        <v>37886404</v>
      </c>
    </row>
    <row r="42" spans="2:12" x14ac:dyDescent="0.45">
      <c r="B42" s="16" t="s">
        <v>47</v>
      </c>
      <c r="C42" s="17">
        <v>-4432752</v>
      </c>
      <c r="D42" s="17">
        <v>-507072</v>
      </c>
      <c r="E42" s="17">
        <v>-26688</v>
      </c>
      <c r="F42" s="17">
        <v>-8558846</v>
      </c>
      <c r="G42" s="17">
        <v>-16536960</v>
      </c>
      <c r="H42" s="17"/>
      <c r="I42" s="17"/>
      <c r="J42" s="17">
        <f t="shared" si="1"/>
        <v>-30062318</v>
      </c>
      <c r="K42" s="17"/>
      <c r="L42" s="17">
        <f t="shared" si="2"/>
        <v>-30062318</v>
      </c>
    </row>
    <row r="43" spans="2:12" x14ac:dyDescent="0.45">
      <c r="B43" s="16" t="s">
        <v>48</v>
      </c>
      <c r="C43" s="17">
        <v>3128310</v>
      </c>
      <c r="D43" s="17">
        <v>366667</v>
      </c>
      <c r="E43" s="17"/>
      <c r="F43" s="17">
        <v>762667</v>
      </c>
      <c r="G43" s="17">
        <v>1183993</v>
      </c>
      <c r="H43" s="17">
        <v>169142</v>
      </c>
      <c r="I43" s="17">
        <v>338284</v>
      </c>
      <c r="J43" s="17">
        <f t="shared" si="1"/>
        <v>5949063</v>
      </c>
      <c r="K43" s="17"/>
      <c r="L43" s="17">
        <f t="shared" si="2"/>
        <v>5949063</v>
      </c>
    </row>
    <row r="44" spans="2:12" x14ac:dyDescent="0.45">
      <c r="B44" s="16" t="s">
        <v>49</v>
      </c>
      <c r="C44" s="17"/>
      <c r="D44" s="17"/>
      <c r="E44" s="17"/>
      <c r="F44" s="17"/>
      <c r="G44" s="17"/>
      <c r="H44" s="17"/>
      <c r="I44" s="17"/>
      <c r="J44" s="17">
        <f t="shared" si="1"/>
        <v>0</v>
      </c>
      <c r="K44" s="17"/>
      <c r="L44" s="17">
        <f t="shared" si="2"/>
        <v>0</v>
      </c>
    </row>
    <row r="45" spans="2:12" x14ac:dyDescent="0.45">
      <c r="B45" s="16" t="s">
        <v>50</v>
      </c>
      <c r="C45" s="17"/>
      <c r="D45" s="17"/>
      <c r="E45" s="17"/>
      <c r="F45" s="17"/>
      <c r="G45" s="17"/>
      <c r="H45" s="17"/>
      <c r="I45" s="17"/>
      <c r="J45" s="17">
        <f t="shared" si="1"/>
        <v>0</v>
      </c>
      <c r="K45" s="17"/>
      <c r="L45" s="17">
        <f t="shared" si="2"/>
        <v>0</v>
      </c>
    </row>
    <row r="46" spans="2:12" x14ac:dyDescent="0.45">
      <c r="B46" s="16" t="s">
        <v>51</v>
      </c>
      <c r="C46" s="17">
        <v>5826000</v>
      </c>
      <c r="D46" s="17"/>
      <c r="E46" s="17"/>
      <c r="F46" s="17"/>
      <c r="G46" s="17"/>
      <c r="H46" s="17"/>
      <c r="I46" s="17"/>
      <c r="J46" s="17">
        <f t="shared" si="1"/>
        <v>5826000</v>
      </c>
      <c r="K46" s="17"/>
      <c r="L46" s="17">
        <f t="shared" si="2"/>
        <v>5826000</v>
      </c>
    </row>
    <row r="47" spans="2:12" x14ac:dyDescent="0.45">
      <c r="B47" s="16" t="s">
        <v>52</v>
      </c>
      <c r="C47" s="17"/>
      <c r="D47" s="17"/>
      <c r="E47" s="17"/>
      <c r="F47" s="17"/>
      <c r="G47" s="17"/>
      <c r="H47" s="17"/>
      <c r="I47" s="17"/>
      <c r="J47" s="17">
        <f t="shared" si="1"/>
        <v>0</v>
      </c>
      <c r="K47" s="17"/>
      <c r="L47" s="17">
        <f t="shared" si="2"/>
        <v>0</v>
      </c>
    </row>
    <row r="48" spans="2:12" x14ac:dyDescent="0.45">
      <c r="B48" s="16" t="s">
        <v>53</v>
      </c>
      <c r="C48" s="17">
        <v>15000000</v>
      </c>
      <c r="D48" s="17">
        <v>10000000</v>
      </c>
      <c r="E48" s="17"/>
      <c r="F48" s="17">
        <v>4000000</v>
      </c>
      <c r="G48" s="17"/>
      <c r="H48" s="17">
        <v>43481219</v>
      </c>
      <c r="I48" s="17"/>
      <c r="J48" s="17">
        <f t="shared" si="1"/>
        <v>72481219</v>
      </c>
      <c r="K48" s="17">
        <v>72481219</v>
      </c>
      <c r="L48" s="17">
        <f t="shared" si="2"/>
        <v>0</v>
      </c>
    </row>
    <row r="49" spans="2:12" x14ac:dyDescent="0.45">
      <c r="B49" s="16" t="s">
        <v>54</v>
      </c>
      <c r="C49" s="17">
        <v>33077314</v>
      </c>
      <c r="D49" s="17">
        <v>30596400</v>
      </c>
      <c r="E49" s="17">
        <v>3649884</v>
      </c>
      <c r="F49" s="17">
        <v>37091279</v>
      </c>
      <c r="G49" s="17">
        <v>12869702</v>
      </c>
      <c r="H49" s="17">
        <v>8548650</v>
      </c>
      <c r="I49" s="17">
        <v>14443256</v>
      </c>
      <c r="J49" s="17">
        <f t="shared" si="1"/>
        <v>140276485</v>
      </c>
      <c r="K49" s="17"/>
      <c r="L49" s="17">
        <f t="shared" si="2"/>
        <v>140276485</v>
      </c>
    </row>
    <row r="50" spans="2:12" x14ac:dyDescent="0.45">
      <c r="B50" s="16" t="s">
        <v>55</v>
      </c>
      <c r="C50" s="17"/>
      <c r="D50" s="17"/>
      <c r="E50" s="17"/>
      <c r="F50" s="17"/>
      <c r="G50" s="17"/>
      <c r="H50" s="17"/>
      <c r="I50" s="17"/>
      <c r="J50" s="17">
        <f t="shared" si="1"/>
        <v>0</v>
      </c>
      <c r="K50" s="17"/>
      <c r="L50" s="17">
        <f t="shared" si="2"/>
        <v>0</v>
      </c>
    </row>
    <row r="51" spans="2:12" x14ac:dyDescent="0.45">
      <c r="B51" s="16" t="s">
        <v>56</v>
      </c>
      <c r="C51" s="17"/>
      <c r="D51" s="17"/>
      <c r="E51" s="17"/>
      <c r="F51" s="17"/>
      <c r="G51" s="17"/>
      <c r="H51" s="17"/>
      <c r="I51" s="17"/>
      <c r="J51" s="17">
        <f t="shared" si="1"/>
        <v>0</v>
      </c>
      <c r="K51" s="17"/>
      <c r="L51" s="17">
        <f t="shared" si="2"/>
        <v>0</v>
      </c>
    </row>
    <row r="52" spans="2:12" x14ac:dyDescent="0.45">
      <c r="B52" s="16" t="s">
        <v>57</v>
      </c>
      <c r="C52" s="17">
        <v>100000000</v>
      </c>
      <c r="D52" s="17">
        <v>127110000</v>
      </c>
      <c r="E52" s="17">
        <v>3100000</v>
      </c>
      <c r="F52" s="17">
        <v>32888111</v>
      </c>
      <c r="G52" s="17">
        <v>14525000</v>
      </c>
      <c r="H52" s="17">
        <v>4842000</v>
      </c>
      <c r="I52" s="17">
        <v>4841000</v>
      </c>
      <c r="J52" s="17">
        <f t="shared" si="1"/>
        <v>287306111</v>
      </c>
      <c r="K52" s="17"/>
      <c r="L52" s="17">
        <f t="shared" si="2"/>
        <v>287306111</v>
      </c>
    </row>
    <row r="53" spans="2:12" x14ac:dyDescent="0.45">
      <c r="B53" s="16" t="s">
        <v>58</v>
      </c>
      <c r="C53" s="17"/>
      <c r="D53" s="17"/>
      <c r="E53" s="17">
        <v>2500000</v>
      </c>
      <c r="F53" s="17"/>
      <c r="G53" s="17"/>
      <c r="H53" s="17"/>
      <c r="I53" s="17"/>
      <c r="J53" s="17">
        <f t="shared" si="1"/>
        <v>2500000</v>
      </c>
      <c r="K53" s="17"/>
      <c r="L53" s="17">
        <f t="shared" si="2"/>
        <v>2500000</v>
      </c>
    </row>
    <row r="54" spans="2:12" x14ac:dyDescent="0.45">
      <c r="B54" s="16" t="s">
        <v>59</v>
      </c>
      <c r="C54" s="17"/>
      <c r="D54" s="17"/>
      <c r="E54" s="17">
        <v>6000000</v>
      </c>
      <c r="F54" s="17"/>
      <c r="G54" s="17"/>
      <c r="H54" s="17"/>
      <c r="I54" s="17"/>
      <c r="J54" s="17">
        <f t="shared" si="1"/>
        <v>6000000</v>
      </c>
      <c r="K54" s="17"/>
      <c r="L54" s="17">
        <f t="shared" si="2"/>
        <v>6000000</v>
      </c>
    </row>
    <row r="55" spans="2:12" x14ac:dyDescent="0.45">
      <c r="B55" s="16" t="s">
        <v>60</v>
      </c>
      <c r="C55" s="17">
        <v>11843000</v>
      </c>
      <c r="D55" s="17"/>
      <c r="E55" s="17"/>
      <c r="F55" s="17"/>
      <c r="G55" s="17"/>
      <c r="H55" s="17"/>
      <c r="I55" s="17"/>
      <c r="J55" s="17">
        <f t="shared" si="1"/>
        <v>11843000</v>
      </c>
      <c r="K55" s="17"/>
      <c r="L55" s="17">
        <f t="shared" si="2"/>
        <v>11843000</v>
      </c>
    </row>
    <row r="56" spans="2:12" x14ac:dyDescent="0.45">
      <c r="B56" s="16" t="s">
        <v>61</v>
      </c>
      <c r="C56" s="17">
        <v>66724000</v>
      </c>
      <c r="D56" s="17"/>
      <c r="E56" s="17"/>
      <c r="F56" s="17"/>
      <c r="G56" s="17"/>
      <c r="H56" s="17"/>
      <c r="I56" s="17"/>
      <c r="J56" s="17">
        <f t="shared" si="1"/>
        <v>66724000</v>
      </c>
      <c r="K56" s="17"/>
      <c r="L56" s="17">
        <f t="shared" si="2"/>
        <v>66724000</v>
      </c>
    </row>
    <row r="57" spans="2:12" x14ac:dyDescent="0.45">
      <c r="B57" s="16" t="s">
        <v>62</v>
      </c>
      <c r="C57" s="17">
        <v>2175539</v>
      </c>
      <c r="D57" s="17"/>
      <c r="E57" s="17"/>
      <c r="F57" s="17"/>
      <c r="G57" s="17"/>
      <c r="H57" s="17"/>
      <c r="I57" s="17"/>
      <c r="J57" s="17">
        <f t="shared" si="1"/>
        <v>2175539</v>
      </c>
      <c r="K57" s="17"/>
      <c r="L57" s="17">
        <f t="shared" si="2"/>
        <v>2175539</v>
      </c>
    </row>
    <row r="58" spans="2:12" x14ac:dyDescent="0.45">
      <c r="B58" s="16" t="s">
        <v>63</v>
      </c>
      <c r="C58" s="17"/>
      <c r="D58" s="17"/>
      <c r="E58" s="17"/>
      <c r="F58" s="17"/>
      <c r="G58" s="17"/>
      <c r="H58" s="17"/>
      <c r="I58" s="17"/>
      <c r="J58" s="17">
        <f t="shared" si="1"/>
        <v>0</v>
      </c>
      <c r="K58" s="17"/>
      <c r="L58" s="17">
        <f t="shared" si="2"/>
        <v>0</v>
      </c>
    </row>
    <row r="59" spans="2:12" x14ac:dyDescent="0.45">
      <c r="B59" s="16" t="s">
        <v>64</v>
      </c>
      <c r="C59" s="17"/>
      <c r="D59" s="17"/>
      <c r="E59" s="17"/>
      <c r="F59" s="17"/>
      <c r="G59" s="17"/>
      <c r="H59" s="17"/>
      <c r="I59" s="17"/>
      <c r="J59" s="17">
        <f t="shared" si="1"/>
        <v>0</v>
      </c>
      <c r="K59" s="17"/>
      <c r="L59" s="17">
        <f t="shared" si="2"/>
        <v>0</v>
      </c>
    </row>
    <row r="60" spans="2:12" x14ac:dyDescent="0.45">
      <c r="B60" s="16" t="s">
        <v>65</v>
      </c>
      <c r="C60" s="17">
        <v>152336</v>
      </c>
      <c r="D60" s="17"/>
      <c r="E60" s="17"/>
      <c r="F60" s="17"/>
      <c r="G60" s="17">
        <v>542696</v>
      </c>
      <c r="H60" s="17"/>
      <c r="I60" s="17"/>
      <c r="J60" s="17">
        <f t="shared" si="1"/>
        <v>695032</v>
      </c>
      <c r="K60" s="17"/>
      <c r="L60" s="17">
        <f t="shared" si="2"/>
        <v>695032</v>
      </c>
    </row>
    <row r="61" spans="2:12" x14ac:dyDescent="0.45">
      <c r="B61" s="16" t="s">
        <v>66</v>
      </c>
      <c r="C61" s="17">
        <v>488325</v>
      </c>
      <c r="D61" s="17">
        <v>749990</v>
      </c>
      <c r="E61" s="17">
        <v>224023</v>
      </c>
      <c r="F61" s="17">
        <v>714564</v>
      </c>
      <c r="G61" s="17">
        <v>580680</v>
      </c>
      <c r="H61" s="17">
        <v>193559</v>
      </c>
      <c r="I61" s="17">
        <v>193560</v>
      </c>
      <c r="J61" s="17">
        <f t="shared" si="1"/>
        <v>3144701</v>
      </c>
      <c r="K61" s="17"/>
      <c r="L61" s="17">
        <f t="shared" si="2"/>
        <v>3144701</v>
      </c>
    </row>
    <row r="62" spans="2:12" x14ac:dyDescent="0.45">
      <c r="B62" s="16" t="s">
        <v>67</v>
      </c>
      <c r="C62" s="17"/>
      <c r="D62" s="17"/>
      <c r="E62" s="17"/>
      <c r="F62" s="17"/>
      <c r="G62" s="17"/>
      <c r="H62" s="17"/>
      <c r="I62" s="17"/>
      <c r="J62" s="17">
        <f t="shared" si="1"/>
        <v>0</v>
      </c>
      <c r="K62" s="17"/>
      <c r="L62" s="17">
        <f t="shared" si="2"/>
        <v>0</v>
      </c>
    </row>
    <row r="63" spans="2:12" x14ac:dyDescent="0.45">
      <c r="B63" s="16" t="s">
        <v>68</v>
      </c>
      <c r="C63" s="17"/>
      <c r="D63" s="17"/>
      <c r="E63" s="17"/>
      <c r="F63" s="17"/>
      <c r="G63" s="17"/>
      <c r="H63" s="17"/>
      <c r="I63" s="17"/>
      <c r="J63" s="17">
        <f t="shared" si="1"/>
        <v>0</v>
      </c>
      <c r="K63" s="17"/>
      <c r="L63" s="17">
        <f t="shared" si="2"/>
        <v>0</v>
      </c>
    </row>
    <row r="64" spans="2:12" x14ac:dyDescent="0.45">
      <c r="B64" s="18" t="s">
        <v>69</v>
      </c>
      <c r="C64" s="19"/>
      <c r="D64" s="19"/>
      <c r="E64" s="19"/>
      <c r="F64" s="19"/>
      <c r="G64" s="19"/>
      <c r="H64" s="19"/>
      <c r="I64" s="19"/>
      <c r="J64" s="19">
        <f t="shared" si="1"/>
        <v>0</v>
      </c>
      <c r="K64" s="19"/>
      <c r="L64" s="19">
        <f t="shared" si="2"/>
        <v>0</v>
      </c>
    </row>
    <row r="65" spans="2:12" x14ac:dyDescent="0.45">
      <c r="B65" s="12" t="s">
        <v>70</v>
      </c>
      <c r="C65" s="13">
        <f t="shared" ref="C65:I65" si="6">+C9 +C23</f>
        <v>883296069</v>
      </c>
      <c r="D65" s="13">
        <f t="shared" si="6"/>
        <v>816110786</v>
      </c>
      <c r="E65" s="13">
        <f t="shared" si="6"/>
        <v>111885205</v>
      </c>
      <c r="F65" s="13">
        <f t="shared" si="6"/>
        <v>1754260550</v>
      </c>
      <c r="G65" s="13">
        <f t="shared" si="6"/>
        <v>875777229</v>
      </c>
      <c r="H65" s="13">
        <f t="shared" si="6"/>
        <v>416432821</v>
      </c>
      <c r="I65" s="13">
        <f t="shared" si="6"/>
        <v>394368721</v>
      </c>
      <c r="J65" s="13">
        <f t="shared" si="1"/>
        <v>5252131381</v>
      </c>
      <c r="K65" s="13">
        <f>+K9 +K23</f>
        <v>260003746</v>
      </c>
      <c r="L65" s="13">
        <f t="shared" si="2"/>
        <v>4992127635</v>
      </c>
    </row>
    <row r="66" spans="2:12" x14ac:dyDescent="0.45">
      <c r="B66" s="10" t="s">
        <v>71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x14ac:dyDescent="0.45">
      <c r="B67" s="12" t="s">
        <v>72</v>
      </c>
      <c r="C67" s="13">
        <f t="shared" ref="C67:I67" si="7">+C68+C69+C70+C71+C72+C73+C74+C75+C76+C77+C78+C79+C80+C81</f>
        <v>24845407</v>
      </c>
      <c r="D67" s="13">
        <f t="shared" si="7"/>
        <v>28233803</v>
      </c>
      <c r="E67" s="13">
        <f t="shared" si="7"/>
        <v>3895884</v>
      </c>
      <c r="F67" s="13">
        <f t="shared" si="7"/>
        <v>85909380</v>
      </c>
      <c r="G67" s="13">
        <f t="shared" si="7"/>
        <v>194413884</v>
      </c>
      <c r="H67" s="13">
        <f t="shared" si="7"/>
        <v>56873131</v>
      </c>
      <c r="I67" s="13">
        <f t="shared" si="7"/>
        <v>37497220</v>
      </c>
      <c r="J67" s="13">
        <f t="shared" si="1"/>
        <v>431668709</v>
      </c>
      <c r="K67" s="13">
        <f>+K68+K69+K70+K71+K72+K73+K74+K75+K76+K77+K78+K79+K80+K81</f>
        <v>187522527</v>
      </c>
      <c r="L67" s="13">
        <f t="shared" si="2"/>
        <v>244146182</v>
      </c>
    </row>
    <row r="68" spans="2:12" x14ac:dyDescent="0.45">
      <c r="B68" s="16" t="s">
        <v>73</v>
      </c>
      <c r="C68" s="17">
        <v>14368600</v>
      </c>
      <c r="D68" s="17">
        <v>17614300</v>
      </c>
      <c r="E68" s="17">
        <v>3101522</v>
      </c>
      <c r="F68" s="17">
        <v>25005160</v>
      </c>
      <c r="G68" s="17">
        <v>18415079</v>
      </c>
      <c r="H68" s="17">
        <v>31658063</v>
      </c>
      <c r="I68" s="17">
        <v>20790925</v>
      </c>
      <c r="J68" s="17">
        <f t="shared" si="1"/>
        <v>130953649</v>
      </c>
      <c r="K68" s="17">
        <v>37227612</v>
      </c>
      <c r="L68" s="17">
        <f t="shared" si="2"/>
        <v>93726037</v>
      </c>
    </row>
    <row r="69" spans="2:12" x14ac:dyDescent="0.45">
      <c r="B69" s="16" t="s">
        <v>74</v>
      </c>
      <c r="C69" s="17">
        <v>16040</v>
      </c>
      <c r="D69" s="17">
        <v>10150</v>
      </c>
      <c r="E69" s="17">
        <v>330</v>
      </c>
      <c r="F69" s="17"/>
      <c r="G69" s="17"/>
      <c r="H69" s="17"/>
      <c r="I69" s="17"/>
      <c r="J69" s="17">
        <f t="shared" si="1"/>
        <v>26520</v>
      </c>
      <c r="K69" s="17"/>
      <c r="L69" s="17">
        <f t="shared" si="2"/>
        <v>26520</v>
      </c>
    </row>
    <row r="70" spans="2:12" x14ac:dyDescent="0.45">
      <c r="B70" s="16" t="s">
        <v>75</v>
      </c>
      <c r="C70" s="17"/>
      <c r="D70" s="17"/>
      <c r="E70" s="17"/>
      <c r="F70" s="17"/>
      <c r="G70" s="17"/>
      <c r="H70" s="17"/>
      <c r="I70" s="17"/>
      <c r="J70" s="17">
        <f t="shared" si="1"/>
        <v>0</v>
      </c>
      <c r="K70" s="17"/>
      <c r="L70" s="17">
        <f t="shared" si="2"/>
        <v>0</v>
      </c>
    </row>
    <row r="71" spans="2:12" x14ac:dyDescent="0.45">
      <c r="B71" s="16" t="s">
        <v>76</v>
      </c>
      <c r="C71" s="17"/>
      <c r="D71" s="17"/>
      <c r="E71" s="17"/>
      <c r="F71" s="17"/>
      <c r="G71" s="17"/>
      <c r="H71" s="17"/>
      <c r="I71" s="17"/>
      <c r="J71" s="17">
        <f t="shared" si="1"/>
        <v>0</v>
      </c>
      <c r="K71" s="17"/>
      <c r="L71" s="17">
        <f t="shared" si="2"/>
        <v>0</v>
      </c>
    </row>
    <row r="72" spans="2:12" x14ac:dyDescent="0.45">
      <c r="B72" s="16" t="s">
        <v>77</v>
      </c>
      <c r="C72" s="17"/>
      <c r="D72" s="17"/>
      <c r="E72" s="17"/>
      <c r="F72" s="17">
        <v>43588000</v>
      </c>
      <c r="G72" s="17">
        <v>23344200</v>
      </c>
      <c r="H72" s="17">
        <v>8488800</v>
      </c>
      <c r="I72" s="17">
        <v>10611000</v>
      </c>
      <c r="J72" s="17">
        <f t="shared" si="1"/>
        <v>86032000</v>
      </c>
      <c r="K72" s="17"/>
      <c r="L72" s="17">
        <f t="shared" si="2"/>
        <v>86032000</v>
      </c>
    </row>
    <row r="73" spans="2:12" x14ac:dyDescent="0.45">
      <c r="B73" s="16" t="s">
        <v>78</v>
      </c>
      <c r="C73" s="17"/>
      <c r="D73" s="17"/>
      <c r="E73" s="17"/>
      <c r="F73" s="17"/>
      <c r="G73" s="17"/>
      <c r="H73" s="17"/>
      <c r="I73" s="17"/>
      <c r="J73" s="17">
        <f t="shared" ref="J73:J113" si="8">+C73+D73+E73+F73+G73+H73+I73</f>
        <v>0</v>
      </c>
      <c r="K73" s="17"/>
      <c r="L73" s="17">
        <f t="shared" ref="L73:L113" si="9">J73-ABS(K73)</f>
        <v>0</v>
      </c>
    </row>
    <row r="74" spans="2:12" x14ac:dyDescent="0.45">
      <c r="B74" s="16" t="s">
        <v>79</v>
      </c>
      <c r="C74" s="17"/>
      <c r="D74" s="17"/>
      <c r="E74" s="17"/>
      <c r="F74" s="17"/>
      <c r="G74" s="17"/>
      <c r="H74" s="17"/>
      <c r="I74" s="17"/>
      <c r="J74" s="17">
        <f t="shared" si="8"/>
        <v>0</v>
      </c>
      <c r="K74" s="17"/>
      <c r="L74" s="17">
        <f t="shared" si="9"/>
        <v>0</v>
      </c>
    </row>
    <row r="75" spans="2:12" x14ac:dyDescent="0.45">
      <c r="B75" s="16" t="s">
        <v>80</v>
      </c>
      <c r="C75" s="17"/>
      <c r="D75" s="17">
        <v>760608</v>
      </c>
      <c r="E75" s="17">
        <v>40032</v>
      </c>
      <c r="F75" s="17">
        <v>1413252</v>
      </c>
      <c r="G75" s="17"/>
      <c r="H75" s="17"/>
      <c r="I75" s="17"/>
      <c r="J75" s="17">
        <f t="shared" si="8"/>
        <v>2213892</v>
      </c>
      <c r="K75" s="17"/>
      <c r="L75" s="17">
        <f t="shared" si="9"/>
        <v>2213892</v>
      </c>
    </row>
    <row r="76" spans="2:12" x14ac:dyDescent="0.45">
      <c r="B76" s="16" t="s">
        <v>81</v>
      </c>
      <c r="C76" s="17">
        <v>14920</v>
      </c>
      <c r="D76" s="17"/>
      <c r="E76" s="17"/>
      <c r="F76" s="17"/>
      <c r="G76" s="17"/>
      <c r="H76" s="17"/>
      <c r="I76" s="17"/>
      <c r="J76" s="17">
        <f t="shared" si="8"/>
        <v>14920</v>
      </c>
      <c r="K76" s="17"/>
      <c r="L76" s="17">
        <f t="shared" si="9"/>
        <v>14920</v>
      </c>
    </row>
    <row r="77" spans="2:12" x14ac:dyDescent="0.45">
      <c r="B77" s="16" t="s">
        <v>82</v>
      </c>
      <c r="C77" s="17">
        <v>1785847</v>
      </c>
      <c r="D77" s="17">
        <v>612698</v>
      </c>
      <c r="E77" s="17"/>
      <c r="F77" s="17">
        <v>2498218</v>
      </c>
      <c r="G77" s="17">
        <v>4751945</v>
      </c>
      <c r="H77" s="17">
        <v>1660070</v>
      </c>
      <c r="I77" s="17">
        <v>2380295</v>
      </c>
      <c r="J77" s="17">
        <f t="shared" si="8"/>
        <v>13689073</v>
      </c>
      <c r="K77" s="17"/>
      <c r="L77" s="17">
        <f t="shared" si="9"/>
        <v>13689073</v>
      </c>
    </row>
    <row r="78" spans="2:12" x14ac:dyDescent="0.45">
      <c r="B78" s="16" t="s">
        <v>83</v>
      </c>
      <c r="C78" s="17"/>
      <c r="D78" s="17"/>
      <c r="E78" s="17"/>
      <c r="F78" s="17"/>
      <c r="G78" s="17"/>
      <c r="H78" s="17"/>
      <c r="I78" s="17"/>
      <c r="J78" s="17">
        <f t="shared" si="8"/>
        <v>0</v>
      </c>
      <c r="K78" s="17"/>
      <c r="L78" s="17">
        <f t="shared" si="9"/>
        <v>0</v>
      </c>
    </row>
    <row r="79" spans="2:12" x14ac:dyDescent="0.45">
      <c r="B79" s="16" t="s">
        <v>84</v>
      </c>
      <c r="C79" s="17"/>
      <c r="D79" s="17"/>
      <c r="E79" s="17"/>
      <c r="F79" s="17"/>
      <c r="G79" s="17">
        <v>137812660</v>
      </c>
      <c r="H79" s="17">
        <v>12482255</v>
      </c>
      <c r="I79" s="17"/>
      <c r="J79" s="17">
        <f t="shared" si="8"/>
        <v>150294915</v>
      </c>
      <c r="K79" s="17">
        <v>150294915</v>
      </c>
      <c r="L79" s="17">
        <f t="shared" si="9"/>
        <v>0</v>
      </c>
    </row>
    <row r="80" spans="2:12" x14ac:dyDescent="0.45">
      <c r="B80" s="16" t="s">
        <v>85</v>
      </c>
      <c r="C80" s="17"/>
      <c r="D80" s="17">
        <v>29047</v>
      </c>
      <c r="E80" s="17"/>
      <c r="F80" s="17">
        <v>4750</v>
      </c>
      <c r="G80" s="17"/>
      <c r="H80" s="17"/>
      <c r="I80" s="17"/>
      <c r="J80" s="17">
        <f t="shared" si="8"/>
        <v>33797</v>
      </c>
      <c r="K80" s="17"/>
      <c r="L80" s="17">
        <f t="shared" si="9"/>
        <v>33797</v>
      </c>
    </row>
    <row r="81" spans="2:12" x14ac:dyDescent="0.45">
      <c r="B81" s="16" t="s">
        <v>86</v>
      </c>
      <c r="C81" s="17">
        <v>8660000</v>
      </c>
      <c r="D81" s="17">
        <v>9207000</v>
      </c>
      <c r="E81" s="17">
        <v>754000</v>
      </c>
      <c r="F81" s="17">
        <v>13400000</v>
      </c>
      <c r="G81" s="17">
        <v>10090000</v>
      </c>
      <c r="H81" s="17">
        <v>2583943</v>
      </c>
      <c r="I81" s="17">
        <v>3715000</v>
      </c>
      <c r="J81" s="17">
        <f t="shared" si="8"/>
        <v>48409943</v>
      </c>
      <c r="K81" s="17"/>
      <c r="L81" s="17">
        <f t="shared" si="9"/>
        <v>48409943</v>
      </c>
    </row>
    <row r="82" spans="2:12" x14ac:dyDescent="0.45">
      <c r="B82" s="12" t="s">
        <v>87</v>
      </c>
      <c r="C82" s="13">
        <f t="shared" ref="C82:I82" si="10">+C83+C84+C85+C86+C87+C88+C89+C90+C91+C92+C93</f>
        <v>44920314</v>
      </c>
      <c r="D82" s="13">
        <f t="shared" si="10"/>
        <v>33131760</v>
      </c>
      <c r="E82" s="13">
        <f t="shared" si="10"/>
        <v>3783324</v>
      </c>
      <c r="F82" s="13">
        <f t="shared" si="10"/>
        <v>474061509</v>
      </c>
      <c r="G82" s="13">
        <f t="shared" si="10"/>
        <v>391510721</v>
      </c>
      <c r="H82" s="13">
        <f t="shared" si="10"/>
        <v>57352450</v>
      </c>
      <c r="I82" s="13">
        <f t="shared" si="10"/>
        <v>197103656</v>
      </c>
      <c r="J82" s="13">
        <f t="shared" si="8"/>
        <v>1201863734</v>
      </c>
      <c r="K82" s="13">
        <f>+K83+K84+K85+K86+K87+K88+K89+K90+K91+K92+K93</f>
        <v>72481219</v>
      </c>
      <c r="L82" s="13">
        <f t="shared" si="9"/>
        <v>1129382515</v>
      </c>
    </row>
    <row r="83" spans="2:12" x14ac:dyDescent="0.45">
      <c r="B83" s="14" t="s">
        <v>88</v>
      </c>
      <c r="C83" s="15"/>
      <c r="D83" s="15"/>
      <c r="E83" s="15"/>
      <c r="F83" s="15"/>
      <c r="G83" s="15"/>
      <c r="H83" s="15"/>
      <c r="I83" s="15"/>
      <c r="J83" s="15">
        <f t="shared" si="8"/>
        <v>0</v>
      </c>
      <c r="K83" s="15"/>
      <c r="L83" s="15">
        <f t="shared" si="9"/>
        <v>0</v>
      </c>
    </row>
    <row r="84" spans="2:12" x14ac:dyDescent="0.45">
      <c r="B84" s="16" t="s">
        <v>89</v>
      </c>
      <c r="C84" s="17"/>
      <c r="D84" s="17"/>
      <c r="E84" s="17"/>
      <c r="F84" s="17">
        <v>431120000</v>
      </c>
      <c r="G84" s="17">
        <v>306159800</v>
      </c>
      <c r="H84" s="17">
        <v>48803800</v>
      </c>
      <c r="I84" s="17">
        <v>182660400</v>
      </c>
      <c r="J84" s="17">
        <f t="shared" si="8"/>
        <v>968744000</v>
      </c>
      <c r="K84" s="17"/>
      <c r="L84" s="17">
        <f t="shared" si="9"/>
        <v>968744000</v>
      </c>
    </row>
    <row r="85" spans="2:12" x14ac:dyDescent="0.45">
      <c r="B85" s="16" t="s">
        <v>90</v>
      </c>
      <c r="C85" s="17"/>
      <c r="D85" s="17"/>
      <c r="E85" s="17"/>
      <c r="F85" s="17"/>
      <c r="G85" s="17"/>
      <c r="H85" s="17"/>
      <c r="I85" s="17"/>
      <c r="J85" s="17">
        <f t="shared" si="8"/>
        <v>0</v>
      </c>
      <c r="K85" s="17"/>
      <c r="L85" s="17">
        <f t="shared" si="9"/>
        <v>0</v>
      </c>
    </row>
    <row r="86" spans="2:12" x14ac:dyDescent="0.45">
      <c r="B86" s="16" t="s">
        <v>91</v>
      </c>
      <c r="C86" s="17"/>
      <c r="D86" s="17"/>
      <c r="E86" s="17"/>
      <c r="F86" s="17"/>
      <c r="G86" s="17"/>
      <c r="H86" s="17"/>
      <c r="I86" s="17"/>
      <c r="J86" s="17">
        <f t="shared" si="8"/>
        <v>0</v>
      </c>
      <c r="K86" s="17"/>
      <c r="L86" s="17">
        <f t="shared" si="9"/>
        <v>0</v>
      </c>
    </row>
    <row r="87" spans="2:12" x14ac:dyDescent="0.45">
      <c r="B87" s="16" t="s">
        <v>92</v>
      </c>
      <c r="C87" s="17"/>
      <c r="D87" s="17">
        <v>2535360</v>
      </c>
      <c r="E87" s="17">
        <v>133440</v>
      </c>
      <c r="F87" s="17">
        <v>5850230</v>
      </c>
      <c r="G87" s="17"/>
      <c r="H87" s="17"/>
      <c r="I87" s="17"/>
      <c r="J87" s="17">
        <f t="shared" si="8"/>
        <v>8519030</v>
      </c>
      <c r="K87" s="17"/>
      <c r="L87" s="17">
        <f t="shared" si="9"/>
        <v>8519030</v>
      </c>
    </row>
    <row r="88" spans="2:12" x14ac:dyDescent="0.45">
      <c r="B88" s="16" t="s">
        <v>93</v>
      </c>
      <c r="C88" s="17"/>
      <c r="D88" s="17"/>
      <c r="E88" s="17"/>
      <c r="F88" s="17"/>
      <c r="G88" s="17"/>
      <c r="H88" s="17"/>
      <c r="I88" s="17"/>
      <c r="J88" s="17">
        <f t="shared" si="8"/>
        <v>0</v>
      </c>
      <c r="K88" s="17"/>
      <c r="L88" s="17">
        <f t="shared" si="9"/>
        <v>0</v>
      </c>
    </row>
    <row r="89" spans="2:12" x14ac:dyDescent="0.45">
      <c r="B89" s="16" t="s">
        <v>94</v>
      </c>
      <c r="C89" s="17"/>
      <c r="D89" s="17"/>
      <c r="E89" s="17"/>
      <c r="F89" s="17"/>
      <c r="G89" s="17">
        <v>72481219</v>
      </c>
      <c r="H89" s="17"/>
      <c r="I89" s="17"/>
      <c r="J89" s="17">
        <f t="shared" si="8"/>
        <v>72481219</v>
      </c>
      <c r="K89" s="17">
        <v>72481219</v>
      </c>
      <c r="L89" s="17">
        <f t="shared" si="9"/>
        <v>0</v>
      </c>
    </row>
    <row r="90" spans="2:12" x14ac:dyDescent="0.45">
      <c r="B90" s="16" t="s">
        <v>95</v>
      </c>
      <c r="C90" s="17">
        <v>33077314</v>
      </c>
      <c r="D90" s="17">
        <v>30596400</v>
      </c>
      <c r="E90" s="17">
        <v>3649884</v>
      </c>
      <c r="F90" s="17">
        <v>37091279</v>
      </c>
      <c r="G90" s="17">
        <v>12869702</v>
      </c>
      <c r="H90" s="17">
        <v>8548650</v>
      </c>
      <c r="I90" s="17">
        <v>14443256</v>
      </c>
      <c r="J90" s="17">
        <f t="shared" si="8"/>
        <v>140276485</v>
      </c>
      <c r="K90" s="17"/>
      <c r="L90" s="17">
        <f t="shared" si="9"/>
        <v>140276485</v>
      </c>
    </row>
    <row r="91" spans="2:12" x14ac:dyDescent="0.45">
      <c r="B91" s="16" t="s">
        <v>96</v>
      </c>
      <c r="C91" s="17">
        <v>11843000</v>
      </c>
      <c r="D91" s="17"/>
      <c r="E91" s="17"/>
      <c r="F91" s="17"/>
      <c r="G91" s="17"/>
      <c r="H91" s="17"/>
      <c r="I91" s="17"/>
      <c r="J91" s="17">
        <f t="shared" si="8"/>
        <v>11843000</v>
      </c>
      <c r="K91" s="17"/>
      <c r="L91" s="17">
        <f t="shared" si="9"/>
        <v>11843000</v>
      </c>
    </row>
    <row r="92" spans="2:12" x14ac:dyDescent="0.45">
      <c r="B92" s="16" t="s">
        <v>97</v>
      </c>
      <c r="C92" s="17"/>
      <c r="D92" s="17"/>
      <c r="E92" s="17"/>
      <c r="F92" s="17"/>
      <c r="G92" s="17"/>
      <c r="H92" s="17"/>
      <c r="I92" s="17"/>
      <c r="J92" s="17">
        <f t="shared" si="8"/>
        <v>0</v>
      </c>
      <c r="K92" s="17"/>
      <c r="L92" s="17">
        <f t="shared" si="9"/>
        <v>0</v>
      </c>
    </row>
    <row r="93" spans="2:12" x14ac:dyDescent="0.45">
      <c r="B93" s="16" t="s">
        <v>98</v>
      </c>
      <c r="C93" s="17"/>
      <c r="D93" s="17"/>
      <c r="E93" s="17"/>
      <c r="F93" s="17"/>
      <c r="G93" s="17"/>
      <c r="H93" s="17"/>
      <c r="I93" s="17"/>
      <c r="J93" s="17">
        <f t="shared" si="8"/>
        <v>0</v>
      </c>
      <c r="K93" s="17"/>
      <c r="L93" s="17">
        <f t="shared" si="9"/>
        <v>0</v>
      </c>
    </row>
    <row r="94" spans="2:12" x14ac:dyDescent="0.45">
      <c r="B94" s="12" t="s">
        <v>99</v>
      </c>
      <c r="C94" s="13">
        <f t="shared" ref="C94:I94" si="11">+C67 +C82</f>
        <v>69765721</v>
      </c>
      <c r="D94" s="13">
        <f t="shared" si="11"/>
        <v>61365563</v>
      </c>
      <c r="E94" s="13">
        <f t="shared" si="11"/>
        <v>7679208</v>
      </c>
      <c r="F94" s="13">
        <f t="shared" si="11"/>
        <v>559970889</v>
      </c>
      <c r="G94" s="13">
        <f t="shared" si="11"/>
        <v>585924605</v>
      </c>
      <c r="H94" s="13">
        <f t="shared" si="11"/>
        <v>114225581</v>
      </c>
      <c r="I94" s="13">
        <f t="shared" si="11"/>
        <v>234600876</v>
      </c>
      <c r="J94" s="13">
        <f t="shared" si="8"/>
        <v>1633532443</v>
      </c>
      <c r="K94" s="13">
        <f>+K67 +K82</f>
        <v>260003746</v>
      </c>
      <c r="L94" s="13">
        <f t="shared" si="9"/>
        <v>1373528697</v>
      </c>
    </row>
    <row r="95" spans="2:12" x14ac:dyDescent="0.45">
      <c r="B95" s="10" t="s">
        <v>100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2" x14ac:dyDescent="0.45">
      <c r="B96" s="14" t="s">
        <v>101</v>
      </c>
      <c r="C96" s="15">
        <f t="shared" ref="C96:I96" si="12">+C97+C98+C99</f>
        <v>106714600</v>
      </c>
      <c r="D96" s="15">
        <f t="shared" si="12"/>
        <v>78302000</v>
      </c>
      <c r="E96" s="15">
        <f t="shared" si="12"/>
        <v>0</v>
      </c>
      <c r="F96" s="15">
        <f t="shared" si="12"/>
        <v>0</v>
      </c>
      <c r="G96" s="15">
        <f t="shared" si="12"/>
        <v>0</v>
      </c>
      <c r="H96" s="15">
        <f t="shared" si="12"/>
        <v>0</v>
      </c>
      <c r="I96" s="15">
        <f t="shared" si="12"/>
        <v>0</v>
      </c>
      <c r="J96" s="15">
        <f t="shared" si="8"/>
        <v>185016600</v>
      </c>
      <c r="K96" s="15">
        <f>+K97+K98+K99</f>
        <v>0</v>
      </c>
      <c r="L96" s="15">
        <f t="shared" si="9"/>
        <v>185016600</v>
      </c>
    </row>
    <row r="97" spans="2:12" x14ac:dyDescent="0.45">
      <c r="B97" s="16" t="s">
        <v>102</v>
      </c>
      <c r="C97" s="17">
        <v>71089006</v>
      </c>
      <c r="D97" s="17">
        <v>78302000</v>
      </c>
      <c r="E97" s="17"/>
      <c r="F97" s="17"/>
      <c r="G97" s="17"/>
      <c r="H97" s="17"/>
      <c r="I97" s="17"/>
      <c r="J97" s="17">
        <f t="shared" si="8"/>
        <v>149391006</v>
      </c>
      <c r="K97" s="17"/>
      <c r="L97" s="17">
        <f t="shared" si="9"/>
        <v>149391006</v>
      </c>
    </row>
    <row r="98" spans="2:12" x14ac:dyDescent="0.45">
      <c r="B98" s="16" t="s">
        <v>103</v>
      </c>
      <c r="C98" s="17">
        <v>27607600</v>
      </c>
      <c r="D98" s="17"/>
      <c r="E98" s="17"/>
      <c r="F98" s="17"/>
      <c r="G98" s="17"/>
      <c r="H98" s="17"/>
      <c r="I98" s="17"/>
      <c r="J98" s="17">
        <f t="shared" si="8"/>
        <v>27607600</v>
      </c>
      <c r="K98" s="17"/>
      <c r="L98" s="17">
        <f t="shared" si="9"/>
        <v>27607600</v>
      </c>
    </row>
    <row r="99" spans="2:12" x14ac:dyDescent="0.45">
      <c r="B99" s="16" t="s">
        <v>104</v>
      </c>
      <c r="C99" s="17">
        <v>8017994</v>
      </c>
      <c r="D99" s="17"/>
      <c r="E99" s="17"/>
      <c r="F99" s="17"/>
      <c r="G99" s="17"/>
      <c r="H99" s="17"/>
      <c r="I99" s="17"/>
      <c r="J99" s="17">
        <f t="shared" si="8"/>
        <v>8017994</v>
      </c>
      <c r="K99" s="17"/>
      <c r="L99" s="17">
        <f t="shared" si="9"/>
        <v>8017994</v>
      </c>
    </row>
    <row r="100" spans="2:12" x14ac:dyDescent="0.45">
      <c r="B100" s="16" t="s">
        <v>105</v>
      </c>
      <c r="C100" s="17">
        <v>95788636</v>
      </c>
      <c r="D100" s="17">
        <v>109440396</v>
      </c>
      <c r="E100" s="17">
        <v>35939947</v>
      </c>
      <c r="F100" s="17">
        <v>294907661</v>
      </c>
      <c r="G100" s="17">
        <v>247144763</v>
      </c>
      <c r="H100" s="17">
        <v>59264414</v>
      </c>
      <c r="I100" s="17">
        <v>95120931</v>
      </c>
      <c r="J100" s="17">
        <f t="shared" si="8"/>
        <v>937606748</v>
      </c>
      <c r="K100" s="17"/>
      <c r="L100" s="17">
        <f t="shared" si="9"/>
        <v>937606748</v>
      </c>
    </row>
    <row r="101" spans="2:12" x14ac:dyDescent="0.45">
      <c r="B101" s="16" t="s">
        <v>106</v>
      </c>
      <c r="C101" s="17">
        <f t="shared" ref="C101:I101" si="13">+C102+C103+C104+C105+C106+C107+C108+C109</f>
        <v>168899539</v>
      </c>
      <c r="D101" s="17">
        <f t="shared" si="13"/>
        <v>127110000</v>
      </c>
      <c r="E101" s="17">
        <f t="shared" si="13"/>
        <v>11600000</v>
      </c>
      <c r="F101" s="17">
        <f t="shared" si="13"/>
        <v>32888111</v>
      </c>
      <c r="G101" s="17">
        <f t="shared" si="13"/>
        <v>14525000</v>
      </c>
      <c r="H101" s="17">
        <f t="shared" si="13"/>
        <v>4842000</v>
      </c>
      <c r="I101" s="17">
        <f t="shared" si="13"/>
        <v>4841000</v>
      </c>
      <c r="J101" s="17">
        <f t="shared" si="8"/>
        <v>364705650</v>
      </c>
      <c r="K101" s="17">
        <f>+K102+K103+K104+K105+K106+K107+K108+K109</f>
        <v>0</v>
      </c>
      <c r="L101" s="17">
        <f t="shared" si="9"/>
        <v>364705650</v>
      </c>
    </row>
    <row r="102" spans="2:12" x14ac:dyDescent="0.45">
      <c r="B102" s="16" t="s">
        <v>107</v>
      </c>
      <c r="C102" s="17"/>
      <c r="D102" s="17"/>
      <c r="E102" s="17">
        <v>2500000</v>
      </c>
      <c r="F102" s="17"/>
      <c r="G102" s="17"/>
      <c r="H102" s="17"/>
      <c r="I102" s="17"/>
      <c r="J102" s="17">
        <f t="shared" si="8"/>
        <v>2500000</v>
      </c>
      <c r="K102" s="17"/>
      <c r="L102" s="17">
        <f t="shared" si="9"/>
        <v>2500000</v>
      </c>
    </row>
    <row r="103" spans="2:12" x14ac:dyDescent="0.45">
      <c r="B103" s="16" t="s">
        <v>108</v>
      </c>
      <c r="C103" s="17"/>
      <c r="D103" s="17"/>
      <c r="E103" s="17"/>
      <c r="F103" s="17"/>
      <c r="G103" s="17"/>
      <c r="H103" s="17"/>
      <c r="I103" s="17"/>
      <c r="J103" s="17">
        <f t="shared" si="8"/>
        <v>0</v>
      </c>
      <c r="K103" s="17"/>
      <c r="L103" s="17">
        <f t="shared" si="9"/>
        <v>0</v>
      </c>
    </row>
    <row r="104" spans="2:12" x14ac:dyDescent="0.45">
      <c r="B104" s="16" t="s">
        <v>109</v>
      </c>
      <c r="C104" s="17">
        <v>100000000</v>
      </c>
      <c r="D104" s="17">
        <v>127110000</v>
      </c>
      <c r="E104" s="17">
        <v>3100000</v>
      </c>
      <c r="F104" s="17">
        <v>32888111</v>
      </c>
      <c r="G104" s="17">
        <v>14525000</v>
      </c>
      <c r="H104" s="17">
        <v>4842000</v>
      </c>
      <c r="I104" s="17">
        <v>4841000</v>
      </c>
      <c r="J104" s="17">
        <f t="shared" si="8"/>
        <v>287306111</v>
      </c>
      <c r="K104" s="17"/>
      <c r="L104" s="17">
        <f t="shared" si="9"/>
        <v>287306111</v>
      </c>
    </row>
    <row r="105" spans="2:12" x14ac:dyDescent="0.45">
      <c r="B105" s="16" t="s">
        <v>110</v>
      </c>
      <c r="C105" s="17">
        <v>66724000</v>
      </c>
      <c r="D105" s="17"/>
      <c r="E105" s="17"/>
      <c r="F105" s="17"/>
      <c r="G105" s="17"/>
      <c r="H105" s="17"/>
      <c r="I105" s="17"/>
      <c r="J105" s="17">
        <f t="shared" si="8"/>
        <v>66724000</v>
      </c>
      <c r="K105" s="17"/>
      <c r="L105" s="17">
        <f t="shared" si="9"/>
        <v>66724000</v>
      </c>
    </row>
    <row r="106" spans="2:12" x14ac:dyDescent="0.45">
      <c r="B106" s="16" t="s">
        <v>111</v>
      </c>
      <c r="C106" s="17">
        <v>2175539</v>
      </c>
      <c r="D106" s="17"/>
      <c r="E106" s="17"/>
      <c r="F106" s="17"/>
      <c r="G106" s="17"/>
      <c r="H106" s="17"/>
      <c r="I106" s="17"/>
      <c r="J106" s="17">
        <f t="shared" si="8"/>
        <v>2175539</v>
      </c>
      <c r="K106" s="17"/>
      <c r="L106" s="17">
        <f t="shared" si="9"/>
        <v>2175539</v>
      </c>
    </row>
    <row r="107" spans="2:12" x14ac:dyDescent="0.45">
      <c r="B107" s="16" t="s">
        <v>112</v>
      </c>
      <c r="C107" s="17"/>
      <c r="D107" s="17"/>
      <c r="E107" s="17">
        <v>6000000</v>
      </c>
      <c r="F107" s="17"/>
      <c r="G107" s="17"/>
      <c r="H107" s="17"/>
      <c r="I107" s="17"/>
      <c r="J107" s="17">
        <f t="shared" si="8"/>
        <v>6000000</v>
      </c>
      <c r="K107" s="17"/>
      <c r="L107" s="17">
        <f t="shared" si="9"/>
        <v>6000000</v>
      </c>
    </row>
    <row r="108" spans="2:12" x14ac:dyDescent="0.45">
      <c r="B108" s="16" t="s">
        <v>113</v>
      </c>
      <c r="C108" s="17"/>
      <c r="D108" s="17"/>
      <c r="E108" s="17"/>
      <c r="F108" s="17"/>
      <c r="G108" s="17"/>
      <c r="H108" s="17"/>
      <c r="I108" s="17"/>
      <c r="J108" s="17">
        <f t="shared" si="8"/>
        <v>0</v>
      </c>
      <c r="K108" s="17"/>
      <c r="L108" s="17">
        <f t="shared" si="9"/>
        <v>0</v>
      </c>
    </row>
    <row r="109" spans="2:12" x14ac:dyDescent="0.45">
      <c r="B109" s="16" t="s">
        <v>114</v>
      </c>
      <c r="C109" s="17"/>
      <c r="D109" s="17"/>
      <c r="E109" s="17"/>
      <c r="F109" s="17"/>
      <c r="G109" s="17"/>
      <c r="H109" s="17"/>
      <c r="I109" s="17"/>
      <c r="J109" s="17">
        <f t="shared" si="8"/>
        <v>0</v>
      </c>
      <c r="K109" s="17"/>
      <c r="L109" s="17">
        <f t="shared" si="9"/>
        <v>0</v>
      </c>
    </row>
    <row r="110" spans="2:12" x14ac:dyDescent="0.45">
      <c r="B110" s="16" t="s">
        <v>115</v>
      </c>
      <c r="C110" s="17">
        <v>442127573</v>
      </c>
      <c r="D110" s="17">
        <v>439892827</v>
      </c>
      <c r="E110" s="17">
        <v>56666050</v>
      </c>
      <c r="F110" s="17">
        <v>866493889</v>
      </c>
      <c r="G110" s="17">
        <v>28182861</v>
      </c>
      <c r="H110" s="17">
        <v>238100826</v>
      </c>
      <c r="I110" s="17">
        <v>59805914</v>
      </c>
      <c r="J110" s="17">
        <f t="shared" si="8"/>
        <v>2131269940</v>
      </c>
      <c r="K110" s="17"/>
      <c r="L110" s="17">
        <f t="shared" si="9"/>
        <v>2131269940</v>
      </c>
    </row>
    <row r="111" spans="2:12" x14ac:dyDescent="0.45">
      <c r="B111" s="18" t="s">
        <v>116</v>
      </c>
      <c r="C111" s="19">
        <v>589552</v>
      </c>
      <c r="D111" s="19">
        <v>-70567</v>
      </c>
      <c r="E111" s="19">
        <v>-2124960</v>
      </c>
      <c r="F111" s="19">
        <v>675645</v>
      </c>
      <c r="G111" s="19">
        <v>15770201</v>
      </c>
      <c r="H111" s="19">
        <v>3158795</v>
      </c>
      <c r="I111" s="19">
        <v>-1348540</v>
      </c>
      <c r="J111" s="19">
        <f t="shared" si="8"/>
        <v>16650126</v>
      </c>
      <c r="K111" s="19"/>
      <c r="L111" s="19">
        <f t="shared" si="9"/>
        <v>16650126</v>
      </c>
    </row>
    <row r="112" spans="2:12" x14ac:dyDescent="0.45">
      <c r="B112" s="12" t="s">
        <v>117</v>
      </c>
      <c r="C112" s="13">
        <f t="shared" ref="C112:I112" si="14">+C96 +C100 +C101 +C110</f>
        <v>813530348</v>
      </c>
      <c r="D112" s="13">
        <f t="shared" si="14"/>
        <v>754745223</v>
      </c>
      <c r="E112" s="13">
        <f t="shared" si="14"/>
        <v>104205997</v>
      </c>
      <c r="F112" s="13">
        <f t="shared" si="14"/>
        <v>1194289661</v>
      </c>
      <c r="G112" s="13">
        <f t="shared" si="14"/>
        <v>289852624</v>
      </c>
      <c r="H112" s="13">
        <f t="shared" si="14"/>
        <v>302207240</v>
      </c>
      <c r="I112" s="13">
        <f t="shared" si="14"/>
        <v>159767845</v>
      </c>
      <c r="J112" s="13">
        <f t="shared" si="8"/>
        <v>3618598938</v>
      </c>
      <c r="K112" s="13">
        <f>+K96 +K100 +K101 +K110</f>
        <v>0</v>
      </c>
      <c r="L112" s="13">
        <f t="shared" si="9"/>
        <v>3618598938</v>
      </c>
    </row>
    <row r="113" spans="2:12" x14ac:dyDescent="0.45">
      <c r="B113" s="10" t="s">
        <v>118</v>
      </c>
      <c r="C113" s="11">
        <f t="shared" ref="C113:I113" si="15">+C94 +C112</f>
        <v>883296069</v>
      </c>
      <c r="D113" s="11">
        <f t="shared" si="15"/>
        <v>816110786</v>
      </c>
      <c r="E113" s="11">
        <f t="shared" si="15"/>
        <v>111885205</v>
      </c>
      <c r="F113" s="11">
        <f t="shared" si="15"/>
        <v>1754260550</v>
      </c>
      <c r="G113" s="11">
        <f t="shared" si="15"/>
        <v>875777229</v>
      </c>
      <c r="H113" s="11">
        <f t="shared" si="15"/>
        <v>416432821</v>
      </c>
      <c r="I113" s="11">
        <f t="shared" si="15"/>
        <v>394368721</v>
      </c>
      <c r="J113" s="11">
        <f t="shared" si="8"/>
        <v>5252131381</v>
      </c>
      <c r="K113" s="11">
        <f>+K94 +K112</f>
        <v>260003746</v>
      </c>
      <c r="L113" s="11">
        <f t="shared" si="9"/>
        <v>4992127635</v>
      </c>
    </row>
  </sheetData>
  <mergeCells count="2">
    <mergeCell ref="B3:L3"/>
    <mergeCell ref="B5:L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ABD71-8FD8-4821-8860-46CF069F1AA7}">
  <sheetPr>
    <pageSetUpPr fitToPage="1"/>
  </sheetPr>
  <dimension ref="B2:F113"/>
  <sheetViews>
    <sheetView showGridLines="0" tabSelected="1" workbookViewId="0"/>
  </sheetViews>
  <sheetFormatPr defaultRowHeight="18" x14ac:dyDescent="0.45"/>
  <cols>
    <col min="1" max="1" width="3" customWidth="1"/>
    <col min="2" max="2" width="50.8984375" customWidth="1"/>
    <col min="3" max="6" width="21.296875" customWidth="1"/>
  </cols>
  <sheetData>
    <row r="2" spans="2:6" ht="22.8" x14ac:dyDescent="0.45">
      <c r="B2" s="2"/>
      <c r="C2" s="2"/>
      <c r="D2" s="1"/>
      <c r="E2" s="3"/>
      <c r="F2" s="3" t="s">
        <v>0</v>
      </c>
    </row>
    <row r="3" spans="2:6" ht="22.8" x14ac:dyDescent="0.45">
      <c r="B3" s="4" t="s">
        <v>119</v>
      </c>
      <c r="C3" s="4"/>
      <c r="D3" s="4"/>
      <c r="E3" s="4"/>
      <c r="F3" s="4"/>
    </row>
    <row r="4" spans="2:6" x14ac:dyDescent="0.45">
      <c r="B4" s="5"/>
      <c r="C4" s="5"/>
      <c r="D4" s="5"/>
      <c r="E4" s="1"/>
      <c r="F4" s="1"/>
    </row>
    <row r="5" spans="2:6" ht="22.8" x14ac:dyDescent="0.45">
      <c r="B5" s="6" t="s">
        <v>2</v>
      </c>
      <c r="C5" s="6"/>
      <c r="D5" s="6"/>
      <c r="E5" s="6"/>
      <c r="F5" s="6"/>
    </row>
    <row r="6" spans="2:6" x14ac:dyDescent="0.45">
      <c r="B6" s="7"/>
      <c r="C6" s="7"/>
      <c r="D6" s="1"/>
      <c r="E6" s="1"/>
      <c r="F6" s="7" t="s">
        <v>3</v>
      </c>
    </row>
    <row r="7" spans="2:6" ht="43.2" x14ac:dyDescent="0.45">
      <c r="B7" s="8" t="s">
        <v>4</v>
      </c>
      <c r="C7" s="8" t="s">
        <v>120</v>
      </c>
      <c r="D7" s="8" t="s">
        <v>12</v>
      </c>
      <c r="E7" s="8" t="s">
        <v>13</v>
      </c>
      <c r="F7" s="8" t="s">
        <v>14</v>
      </c>
    </row>
    <row r="8" spans="2:6" x14ac:dyDescent="0.45">
      <c r="B8" s="10" t="s">
        <v>15</v>
      </c>
      <c r="C8" s="11"/>
      <c r="D8" s="11"/>
      <c r="E8" s="11"/>
      <c r="F8" s="11"/>
    </row>
    <row r="9" spans="2:6" x14ac:dyDescent="0.45">
      <c r="B9" s="12" t="s">
        <v>16</v>
      </c>
      <c r="C9" s="13">
        <f>+C10+C11+C12+C13+C14+C15+C16+C17+C18+C19+C20+C21+C22</f>
        <v>587639</v>
      </c>
      <c r="D9" s="13">
        <f t="shared" ref="D9:D72" si="0">+C9</f>
        <v>587639</v>
      </c>
      <c r="E9" s="13">
        <f>+E10+E11+E12+E13+E14+E15+E16+E17+E18+E19+E20+E21+E22</f>
        <v>0</v>
      </c>
      <c r="F9" s="13">
        <f t="shared" ref="F9:F72" si="1">D9-ABS(E9)</f>
        <v>587639</v>
      </c>
    </row>
    <row r="10" spans="2:6" x14ac:dyDescent="0.45">
      <c r="B10" s="14" t="s">
        <v>17</v>
      </c>
      <c r="C10" s="15">
        <v>543469</v>
      </c>
      <c r="D10" s="15">
        <f t="shared" si="0"/>
        <v>543469</v>
      </c>
      <c r="E10" s="15"/>
      <c r="F10" s="15">
        <f t="shared" si="1"/>
        <v>543469</v>
      </c>
    </row>
    <row r="11" spans="2:6" x14ac:dyDescent="0.45">
      <c r="B11" s="16" t="s">
        <v>18</v>
      </c>
      <c r="C11" s="17"/>
      <c r="D11" s="17">
        <f t="shared" si="0"/>
        <v>0</v>
      </c>
      <c r="E11" s="17"/>
      <c r="F11" s="17">
        <f t="shared" si="1"/>
        <v>0</v>
      </c>
    </row>
    <row r="12" spans="2:6" x14ac:dyDescent="0.45">
      <c r="B12" s="16" t="s">
        <v>19</v>
      </c>
      <c r="C12" s="17">
        <v>20000</v>
      </c>
      <c r="D12" s="17">
        <f t="shared" si="0"/>
        <v>20000</v>
      </c>
      <c r="E12" s="17"/>
      <c r="F12" s="17">
        <f t="shared" si="1"/>
        <v>20000</v>
      </c>
    </row>
    <row r="13" spans="2:6" x14ac:dyDescent="0.45">
      <c r="B13" s="16" t="s">
        <v>20</v>
      </c>
      <c r="C13" s="17"/>
      <c r="D13" s="17">
        <f t="shared" si="0"/>
        <v>0</v>
      </c>
      <c r="E13" s="17"/>
      <c r="F13" s="17">
        <f t="shared" si="1"/>
        <v>0</v>
      </c>
    </row>
    <row r="14" spans="2:6" x14ac:dyDescent="0.45">
      <c r="B14" s="16" t="s">
        <v>21</v>
      </c>
      <c r="C14" s="17"/>
      <c r="D14" s="17">
        <f t="shared" si="0"/>
        <v>0</v>
      </c>
      <c r="E14" s="17"/>
      <c r="F14" s="17">
        <f t="shared" si="1"/>
        <v>0</v>
      </c>
    </row>
    <row r="15" spans="2:6" x14ac:dyDescent="0.45">
      <c r="B15" s="16" t="s">
        <v>22</v>
      </c>
      <c r="C15" s="17"/>
      <c r="D15" s="17">
        <f t="shared" si="0"/>
        <v>0</v>
      </c>
      <c r="E15" s="17"/>
      <c r="F15" s="17">
        <f t="shared" si="1"/>
        <v>0</v>
      </c>
    </row>
    <row r="16" spans="2:6" x14ac:dyDescent="0.45">
      <c r="B16" s="16" t="s">
        <v>23</v>
      </c>
      <c r="C16" s="17"/>
      <c r="D16" s="17">
        <f t="shared" si="0"/>
        <v>0</v>
      </c>
      <c r="E16" s="17"/>
      <c r="F16" s="17">
        <f t="shared" si="1"/>
        <v>0</v>
      </c>
    </row>
    <row r="17" spans="2:6" x14ac:dyDescent="0.45">
      <c r="B17" s="16" t="s">
        <v>24</v>
      </c>
      <c r="C17" s="17"/>
      <c r="D17" s="17">
        <f t="shared" si="0"/>
        <v>0</v>
      </c>
      <c r="E17" s="17"/>
      <c r="F17" s="17">
        <f t="shared" si="1"/>
        <v>0</v>
      </c>
    </row>
    <row r="18" spans="2:6" x14ac:dyDescent="0.45">
      <c r="B18" s="16" t="s">
        <v>25</v>
      </c>
      <c r="C18" s="17">
        <v>24170</v>
      </c>
      <c r="D18" s="17">
        <f t="shared" si="0"/>
        <v>24170</v>
      </c>
      <c r="E18" s="17"/>
      <c r="F18" s="17">
        <f t="shared" si="1"/>
        <v>24170</v>
      </c>
    </row>
    <row r="19" spans="2:6" x14ac:dyDescent="0.45">
      <c r="B19" s="16" t="s">
        <v>26</v>
      </c>
      <c r="C19" s="17"/>
      <c r="D19" s="17">
        <f t="shared" si="0"/>
        <v>0</v>
      </c>
      <c r="E19" s="17"/>
      <c r="F19" s="17">
        <f t="shared" si="1"/>
        <v>0</v>
      </c>
    </row>
    <row r="20" spans="2:6" x14ac:dyDescent="0.45">
      <c r="B20" s="16" t="s">
        <v>27</v>
      </c>
      <c r="C20" s="17"/>
      <c r="D20" s="17">
        <f t="shared" si="0"/>
        <v>0</v>
      </c>
      <c r="E20" s="17"/>
      <c r="F20" s="17">
        <f t="shared" si="1"/>
        <v>0</v>
      </c>
    </row>
    <row r="21" spans="2:6" x14ac:dyDescent="0.45">
      <c r="B21" s="16" t="s">
        <v>28</v>
      </c>
      <c r="C21" s="17"/>
      <c r="D21" s="17">
        <f t="shared" si="0"/>
        <v>0</v>
      </c>
      <c r="E21" s="17"/>
      <c r="F21" s="17">
        <f t="shared" si="1"/>
        <v>0</v>
      </c>
    </row>
    <row r="22" spans="2:6" x14ac:dyDescent="0.45">
      <c r="B22" s="16" t="s">
        <v>29</v>
      </c>
      <c r="C22" s="17"/>
      <c r="D22" s="17">
        <f t="shared" si="0"/>
        <v>0</v>
      </c>
      <c r="E22" s="17"/>
      <c r="F22" s="17">
        <f t="shared" si="1"/>
        <v>0</v>
      </c>
    </row>
    <row r="23" spans="2:6" x14ac:dyDescent="0.45">
      <c r="B23" s="12" t="s">
        <v>30</v>
      </c>
      <c r="C23" s="13">
        <f>+C24 +C30</f>
        <v>0</v>
      </c>
      <c r="D23" s="13">
        <f t="shared" si="0"/>
        <v>0</v>
      </c>
      <c r="E23" s="13">
        <f>+E24 +E30</f>
        <v>0</v>
      </c>
      <c r="F23" s="13">
        <f t="shared" si="1"/>
        <v>0</v>
      </c>
    </row>
    <row r="24" spans="2:6" x14ac:dyDescent="0.45">
      <c r="B24" s="12" t="s">
        <v>31</v>
      </c>
      <c r="C24" s="13">
        <f>+C25+C26+C27-ABS(C28)+C29</f>
        <v>0</v>
      </c>
      <c r="D24" s="13">
        <f t="shared" si="0"/>
        <v>0</v>
      </c>
      <c r="E24" s="13">
        <f>+E25+E26+E27-ABS(E28)+E29</f>
        <v>0</v>
      </c>
      <c r="F24" s="13">
        <f t="shared" si="1"/>
        <v>0</v>
      </c>
    </row>
    <row r="25" spans="2:6" x14ac:dyDescent="0.45">
      <c r="B25" s="14" t="s">
        <v>32</v>
      </c>
      <c r="C25" s="15"/>
      <c r="D25" s="15">
        <f t="shared" si="0"/>
        <v>0</v>
      </c>
      <c r="E25" s="15"/>
      <c r="F25" s="15">
        <f t="shared" si="1"/>
        <v>0</v>
      </c>
    </row>
    <row r="26" spans="2:6" x14ac:dyDescent="0.45">
      <c r="B26" s="16" t="s">
        <v>33</v>
      </c>
      <c r="C26" s="17"/>
      <c r="D26" s="17">
        <f t="shared" si="0"/>
        <v>0</v>
      </c>
      <c r="E26" s="17"/>
      <c r="F26" s="17">
        <f t="shared" si="1"/>
        <v>0</v>
      </c>
    </row>
    <row r="27" spans="2:6" x14ac:dyDescent="0.45">
      <c r="B27" s="16" t="s">
        <v>34</v>
      </c>
      <c r="C27" s="17"/>
      <c r="D27" s="17">
        <f t="shared" si="0"/>
        <v>0</v>
      </c>
      <c r="E27" s="17"/>
      <c r="F27" s="17">
        <f t="shared" si="1"/>
        <v>0</v>
      </c>
    </row>
    <row r="28" spans="2:6" x14ac:dyDescent="0.45">
      <c r="B28" s="16" t="s">
        <v>35</v>
      </c>
      <c r="C28" s="17"/>
      <c r="D28" s="17">
        <f t="shared" si="0"/>
        <v>0</v>
      </c>
      <c r="E28" s="17"/>
      <c r="F28" s="17">
        <f t="shared" si="1"/>
        <v>0</v>
      </c>
    </row>
    <row r="29" spans="2:6" x14ac:dyDescent="0.45">
      <c r="B29" s="18" t="s">
        <v>36</v>
      </c>
      <c r="C29" s="19"/>
      <c r="D29" s="19">
        <f t="shared" si="0"/>
        <v>0</v>
      </c>
      <c r="E29" s="19"/>
      <c r="F29" s="19">
        <f t="shared" si="1"/>
        <v>0</v>
      </c>
    </row>
    <row r="30" spans="2:6" x14ac:dyDescent="0.45">
      <c r="B30" s="12" t="s">
        <v>37</v>
      </c>
      <c r="C30" s="13">
        <f>+C31+C32+C33+C34+C35+C36+C37+C38+C39+C40+C41+C42+C43+C44+C45+C46+C47+C48+C49+C50+C51+C52+C53+C54+C55+C56+C57+C58+C59+C60+C61+C62-ABS(C63)-ABS(C64)</f>
        <v>0</v>
      </c>
      <c r="D30" s="13">
        <f t="shared" si="0"/>
        <v>0</v>
      </c>
      <c r="E30" s="13">
        <f>+E31+E32+E33+E34+E35+E36+E37+E38+E39+E40+E41+E42+E43+E44+E45+E46+E47+E48+E49+E50+E51+E52+E53+E54+E55+E56+E57+E58+E59+E60+E61+E62-ABS(E63)-ABS(E64)</f>
        <v>0</v>
      </c>
      <c r="F30" s="13">
        <f t="shared" si="1"/>
        <v>0</v>
      </c>
    </row>
    <row r="31" spans="2:6" x14ac:dyDescent="0.45">
      <c r="B31" s="16" t="s">
        <v>33</v>
      </c>
      <c r="C31" s="17"/>
      <c r="D31" s="17">
        <f t="shared" si="0"/>
        <v>0</v>
      </c>
      <c r="E31" s="17"/>
      <c r="F31" s="17">
        <f t="shared" si="1"/>
        <v>0</v>
      </c>
    </row>
    <row r="32" spans="2:6" x14ac:dyDescent="0.45">
      <c r="B32" s="16" t="s">
        <v>35</v>
      </c>
      <c r="C32" s="17"/>
      <c r="D32" s="17">
        <f t="shared" si="0"/>
        <v>0</v>
      </c>
      <c r="E32" s="17"/>
      <c r="F32" s="17">
        <f t="shared" si="1"/>
        <v>0</v>
      </c>
    </row>
    <row r="33" spans="2:6" x14ac:dyDescent="0.45">
      <c r="B33" s="16" t="s">
        <v>38</v>
      </c>
      <c r="C33" s="17"/>
      <c r="D33" s="17">
        <f t="shared" si="0"/>
        <v>0</v>
      </c>
      <c r="E33" s="17"/>
      <c r="F33" s="17">
        <f t="shared" si="1"/>
        <v>0</v>
      </c>
    </row>
    <row r="34" spans="2:6" x14ac:dyDescent="0.45">
      <c r="B34" s="16" t="s">
        <v>39</v>
      </c>
      <c r="C34" s="17"/>
      <c r="D34" s="17">
        <f t="shared" si="0"/>
        <v>0</v>
      </c>
      <c r="E34" s="17"/>
      <c r="F34" s="17">
        <f t="shared" si="1"/>
        <v>0</v>
      </c>
    </row>
    <row r="35" spans="2:6" x14ac:dyDescent="0.45">
      <c r="B35" s="16" t="s">
        <v>40</v>
      </c>
      <c r="C35" s="17"/>
      <c r="D35" s="17">
        <f t="shared" si="0"/>
        <v>0</v>
      </c>
      <c r="E35" s="17"/>
      <c r="F35" s="17">
        <f t="shared" si="1"/>
        <v>0</v>
      </c>
    </row>
    <row r="36" spans="2:6" x14ac:dyDescent="0.45">
      <c r="B36" s="16" t="s">
        <v>41</v>
      </c>
      <c r="C36" s="17"/>
      <c r="D36" s="17">
        <f t="shared" si="0"/>
        <v>0</v>
      </c>
      <c r="E36" s="17"/>
      <c r="F36" s="17">
        <f t="shared" si="1"/>
        <v>0</v>
      </c>
    </row>
    <row r="37" spans="2:6" x14ac:dyDescent="0.45">
      <c r="B37" s="16" t="s">
        <v>42</v>
      </c>
      <c r="C37" s="17"/>
      <c r="D37" s="17">
        <f t="shared" si="0"/>
        <v>0</v>
      </c>
      <c r="E37" s="17"/>
      <c r="F37" s="17">
        <f t="shared" si="1"/>
        <v>0</v>
      </c>
    </row>
    <row r="38" spans="2:6" x14ac:dyDescent="0.45">
      <c r="B38" s="16" t="s">
        <v>43</v>
      </c>
      <c r="C38" s="17"/>
      <c r="D38" s="17">
        <f t="shared" si="0"/>
        <v>0</v>
      </c>
      <c r="E38" s="17"/>
      <c r="F38" s="17">
        <f t="shared" si="1"/>
        <v>0</v>
      </c>
    </row>
    <row r="39" spans="2:6" x14ac:dyDescent="0.45">
      <c r="B39" s="16" t="s">
        <v>44</v>
      </c>
      <c r="C39" s="17"/>
      <c r="D39" s="17">
        <f t="shared" si="0"/>
        <v>0</v>
      </c>
      <c r="E39" s="17"/>
      <c r="F39" s="17">
        <f t="shared" si="1"/>
        <v>0</v>
      </c>
    </row>
    <row r="40" spans="2:6" x14ac:dyDescent="0.45">
      <c r="B40" s="16" t="s">
        <v>45</v>
      </c>
      <c r="C40" s="17"/>
      <c r="D40" s="17">
        <f t="shared" si="0"/>
        <v>0</v>
      </c>
      <c r="E40" s="17"/>
      <c r="F40" s="17">
        <f t="shared" si="1"/>
        <v>0</v>
      </c>
    </row>
    <row r="41" spans="2:6" x14ac:dyDescent="0.45">
      <c r="B41" s="16" t="s">
        <v>46</v>
      </c>
      <c r="C41" s="17"/>
      <c r="D41" s="17">
        <f t="shared" si="0"/>
        <v>0</v>
      </c>
      <c r="E41" s="17"/>
      <c r="F41" s="17">
        <f t="shared" si="1"/>
        <v>0</v>
      </c>
    </row>
    <row r="42" spans="2:6" x14ac:dyDescent="0.45">
      <c r="B42" s="16" t="s">
        <v>47</v>
      </c>
      <c r="C42" s="17"/>
      <c r="D42" s="17">
        <f t="shared" si="0"/>
        <v>0</v>
      </c>
      <c r="E42" s="17"/>
      <c r="F42" s="17">
        <f t="shared" si="1"/>
        <v>0</v>
      </c>
    </row>
    <row r="43" spans="2:6" x14ac:dyDescent="0.45">
      <c r="B43" s="16" t="s">
        <v>48</v>
      </c>
      <c r="C43" s="17"/>
      <c r="D43" s="17">
        <f t="shared" si="0"/>
        <v>0</v>
      </c>
      <c r="E43" s="17"/>
      <c r="F43" s="17">
        <f t="shared" si="1"/>
        <v>0</v>
      </c>
    </row>
    <row r="44" spans="2:6" x14ac:dyDescent="0.45">
      <c r="B44" s="16" t="s">
        <v>49</v>
      </c>
      <c r="C44" s="17"/>
      <c r="D44" s="17">
        <f t="shared" si="0"/>
        <v>0</v>
      </c>
      <c r="E44" s="17"/>
      <c r="F44" s="17">
        <f t="shared" si="1"/>
        <v>0</v>
      </c>
    </row>
    <row r="45" spans="2:6" x14ac:dyDescent="0.45">
      <c r="B45" s="16" t="s">
        <v>50</v>
      </c>
      <c r="C45" s="17"/>
      <c r="D45" s="17">
        <f t="shared" si="0"/>
        <v>0</v>
      </c>
      <c r="E45" s="17"/>
      <c r="F45" s="17">
        <f t="shared" si="1"/>
        <v>0</v>
      </c>
    </row>
    <row r="46" spans="2:6" x14ac:dyDescent="0.45">
      <c r="B46" s="16" t="s">
        <v>51</v>
      </c>
      <c r="C46" s="17"/>
      <c r="D46" s="17">
        <f t="shared" si="0"/>
        <v>0</v>
      </c>
      <c r="E46" s="17"/>
      <c r="F46" s="17">
        <f t="shared" si="1"/>
        <v>0</v>
      </c>
    </row>
    <row r="47" spans="2:6" x14ac:dyDescent="0.45">
      <c r="B47" s="16" t="s">
        <v>52</v>
      </c>
      <c r="C47" s="17"/>
      <c r="D47" s="17">
        <f t="shared" si="0"/>
        <v>0</v>
      </c>
      <c r="E47" s="17"/>
      <c r="F47" s="17">
        <f t="shared" si="1"/>
        <v>0</v>
      </c>
    </row>
    <row r="48" spans="2:6" x14ac:dyDescent="0.45">
      <c r="B48" s="16" t="s">
        <v>53</v>
      </c>
      <c r="C48" s="17"/>
      <c r="D48" s="17">
        <f t="shared" si="0"/>
        <v>0</v>
      </c>
      <c r="E48" s="17"/>
      <c r="F48" s="17">
        <f t="shared" si="1"/>
        <v>0</v>
      </c>
    </row>
    <row r="49" spans="2:6" x14ac:dyDescent="0.45">
      <c r="B49" s="16" t="s">
        <v>54</v>
      </c>
      <c r="C49" s="17"/>
      <c r="D49" s="17">
        <f t="shared" si="0"/>
        <v>0</v>
      </c>
      <c r="E49" s="17"/>
      <c r="F49" s="17">
        <f t="shared" si="1"/>
        <v>0</v>
      </c>
    </row>
    <row r="50" spans="2:6" x14ac:dyDescent="0.45">
      <c r="B50" s="16" t="s">
        <v>55</v>
      </c>
      <c r="C50" s="17"/>
      <c r="D50" s="17">
        <f t="shared" si="0"/>
        <v>0</v>
      </c>
      <c r="E50" s="17"/>
      <c r="F50" s="17">
        <f t="shared" si="1"/>
        <v>0</v>
      </c>
    </row>
    <row r="51" spans="2:6" x14ac:dyDescent="0.45">
      <c r="B51" s="16" t="s">
        <v>56</v>
      </c>
      <c r="C51" s="17"/>
      <c r="D51" s="17">
        <f t="shared" si="0"/>
        <v>0</v>
      </c>
      <c r="E51" s="17"/>
      <c r="F51" s="17">
        <f t="shared" si="1"/>
        <v>0</v>
      </c>
    </row>
    <row r="52" spans="2:6" x14ac:dyDescent="0.45">
      <c r="B52" s="16" t="s">
        <v>57</v>
      </c>
      <c r="C52" s="17"/>
      <c r="D52" s="17">
        <f t="shared" si="0"/>
        <v>0</v>
      </c>
      <c r="E52" s="17"/>
      <c r="F52" s="17">
        <f t="shared" si="1"/>
        <v>0</v>
      </c>
    </row>
    <row r="53" spans="2:6" x14ac:dyDescent="0.45">
      <c r="B53" s="16" t="s">
        <v>58</v>
      </c>
      <c r="C53" s="17"/>
      <c r="D53" s="17">
        <f t="shared" si="0"/>
        <v>0</v>
      </c>
      <c r="E53" s="17"/>
      <c r="F53" s="17">
        <f t="shared" si="1"/>
        <v>0</v>
      </c>
    </row>
    <row r="54" spans="2:6" x14ac:dyDescent="0.45">
      <c r="B54" s="16" t="s">
        <v>59</v>
      </c>
      <c r="C54" s="17"/>
      <c r="D54" s="17">
        <f t="shared" si="0"/>
        <v>0</v>
      </c>
      <c r="E54" s="17"/>
      <c r="F54" s="17">
        <f t="shared" si="1"/>
        <v>0</v>
      </c>
    </row>
    <row r="55" spans="2:6" x14ac:dyDescent="0.45">
      <c r="B55" s="16" t="s">
        <v>60</v>
      </c>
      <c r="C55" s="17"/>
      <c r="D55" s="17">
        <f t="shared" si="0"/>
        <v>0</v>
      </c>
      <c r="E55" s="17"/>
      <c r="F55" s="17">
        <f t="shared" si="1"/>
        <v>0</v>
      </c>
    </row>
    <row r="56" spans="2:6" x14ac:dyDescent="0.45">
      <c r="B56" s="16" t="s">
        <v>61</v>
      </c>
      <c r="C56" s="17"/>
      <c r="D56" s="17">
        <f t="shared" si="0"/>
        <v>0</v>
      </c>
      <c r="E56" s="17"/>
      <c r="F56" s="17">
        <f t="shared" si="1"/>
        <v>0</v>
      </c>
    </row>
    <row r="57" spans="2:6" x14ac:dyDescent="0.45">
      <c r="B57" s="16" t="s">
        <v>62</v>
      </c>
      <c r="C57" s="17"/>
      <c r="D57" s="17">
        <f t="shared" si="0"/>
        <v>0</v>
      </c>
      <c r="E57" s="17"/>
      <c r="F57" s="17">
        <f t="shared" si="1"/>
        <v>0</v>
      </c>
    </row>
    <row r="58" spans="2:6" x14ac:dyDescent="0.45">
      <c r="B58" s="16" t="s">
        <v>63</v>
      </c>
      <c r="C58" s="17"/>
      <c r="D58" s="17">
        <f t="shared" si="0"/>
        <v>0</v>
      </c>
      <c r="E58" s="17"/>
      <c r="F58" s="17">
        <f t="shared" si="1"/>
        <v>0</v>
      </c>
    </row>
    <row r="59" spans="2:6" x14ac:dyDescent="0.45">
      <c r="B59" s="16" t="s">
        <v>64</v>
      </c>
      <c r="C59" s="17"/>
      <c r="D59" s="17">
        <f t="shared" si="0"/>
        <v>0</v>
      </c>
      <c r="E59" s="17"/>
      <c r="F59" s="17">
        <f t="shared" si="1"/>
        <v>0</v>
      </c>
    </row>
    <row r="60" spans="2:6" x14ac:dyDescent="0.45">
      <c r="B60" s="16" t="s">
        <v>65</v>
      </c>
      <c r="C60" s="17"/>
      <c r="D60" s="17">
        <f t="shared" si="0"/>
        <v>0</v>
      </c>
      <c r="E60" s="17"/>
      <c r="F60" s="17">
        <f t="shared" si="1"/>
        <v>0</v>
      </c>
    </row>
    <row r="61" spans="2:6" x14ac:dyDescent="0.45">
      <c r="B61" s="16" t="s">
        <v>66</v>
      </c>
      <c r="C61" s="17"/>
      <c r="D61" s="17">
        <f t="shared" si="0"/>
        <v>0</v>
      </c>
      <c r="E61" s="17"/>
      <c r="F61" s="17">
        <f t="shared" si="1"/>
        <v>0</v>
      </c>
    </row>
    <row r="62" spans="2:6" x14ac:dyDescent="0.45">
      <c r="B62" s="16" t="s">
        <v>67</v>
      </c>
      <c r="C62" s="17"/>
      <c r="D62" s="17">
        <f t="shared" si="0"/>
        <v>0</v>
      </c>
      <c r="E62" s="17"/>
      <c r="F62" s="17">
        <f t="shared" si="1"/>
        <v>0</v>
      </c>
    </row>
    <row r="63" spans="2:6" x14ac:dyDescent="0.45">
      <c r="B63" s="16" t="s">
        <v>68</v>
      </c>
      <c r="C63" s="17"/>
      <c r="D63" s="17">
        <f t="shared" si="0"/>
        <v>0</v>
      </c>
      <c r="E63" s="17"/>
      <c r="F63" s="17">
        <f t="shared" si="1"/>
        <v>0</v>
      </c>
    </row>
    <row r="64" spans="2:6" x14ac:dyDescent="0.45">
      <c r="B64" s="18" t="s">
        <v>69</v>
      </c>
      <c r="C64" s="19"/>
      <c r="D64" s="19">
        <f t="shared" si="0"/>
        <v>0</v>
      </c>
      <c r="E64" s="19"/>
      <c r="F64" s="19">
        <f t="shared" si="1"/>
        <v>0</v>
      </c>
    </row>
    <row r="65" spans="2:6" x14ac:dyDescent="0.45">
      <c r="B65" s="12" t="s">
        <v>70</v>
      </c>
      <c r="C65" s="13">
        <f>+C9 +C23</f>
        <v>587639</v>
      </c>
      <c r="D65" s="13">
        <f t="shared" si="0"/>
        <v>587639</v>
      </c>
      <c r="E65" s="13">
        <f>+E9 +E23</f>
        <v>0</v>
      </c>
      <c r="F65" s="13">
        <f t="shared" si="1"/>
        <v>587639</v>
      </c>
    </row>
    <row r="66" spans="2:6" x14ac:dyDescent="0.45">
      <c r="B66" s="10" t="s">
        <v>71</v>
      </c>
      <c r="C66" s="11"/>
      <c r="D66" s="11"/>
      <c r="E66" s="11"/>
      <c r="F66" s="11"/>
    </row>
    <row r="67" spans="2:6" x14ac:dyDescent="0.45">
      <c r="B67" s="12" t="s">
        <v>72</v>
      </c>
      <c r="C67" s="13">
        <f>+C68+C69+C70+C71+C72+C73+C74+C75+C76+C77+C78+C79+C80+C81</f>
        <v>444513</v>
      </c>
      <c r="D67" s="13">
        <f t="shared" si="0"/>
        <v>444513</v>
      </c>
      <c r="E67" s="13">
        <f>+E68+E69+E70+E71+E72+E73+E74+E75+E76+E77+E78+E79+E80+E81</f>
        <v>0</v>
      </c>
      <c r="F67" s="13">
        <f t="shared" si="1"/>
        <v>444513</v>
      </c>
    </row>
    <row r="68" spans="2:6" x14ac:dyDescent="0.45">
      <c r="B68" s="16" t="s">
        <v>73</v>
      </c>
      <c r="C68" s="17">
        <v>444513</v>
      </c>
      <c r="D68" s="17">
        <f t="shared" si="0"/>
        <v>444513</v>
      </c>
      <c r="E68" s="17"/>
      <c r="F68" s="17">
        <f t="shared" si="1"/>
        <v>444513</v>
      </c>
    </row>
    <row r="69" spans="2:6" x14ac:dyDescent="0.45">
      <c r="B69" s="16" t="s">
        <v>74</v>
      </c>
      <c r="C69" s="17"/>
      <c r="D69" s="17">
        <f t="shared" si="0"/>
        <v>0</v>
      </c>
      <c r="E69" s="17"/>
      <c r="F69" s="17">
        <f t="shared" si="1"/>
        <v>0</v>
      </c>
    </row>
    <row r="70" spans="2:6" x14ac:dyDescent="0.45">
      <c r="B70" s="16" t="s">
        <v>75</v>
      </c>
      <c r="C70" s="17"/>
      <c r="D70" s="17">
        <f t="shared" si="0"/>
        <v>0</v>
      </c>
      <c r="E70" s="17"/>
      <c r="F70" s="17">
        <f t="shared" si="1"/>
        <v>0</v>
      </c>
    </row>
    <row r="71" spans="2:6" x14ac:dyDescent="0.45">
      <c r="B71" s="16" t="s">
        <v>76</v>
      </c>
      <c r="C71" s="17"/>
      <c r="D71" s="17">
        <f t="shared" si="0"/>
        <v>0</v>
      </c>
      <c r="E71" s="17"/>
      <c r="F71" s="17">
        <f t="shared" si="1"/>
        <v>0</v>
      </c>
    </row>
    <row r="72" spans="2:6" x14ac:dyDescent="0.45">
      <c r="B72" s="16" t="s">
        <v>77</v>
      </c>
      <c r="C72" s="17"/>
      <c r="D72" s="17">
        <f t="shared" si="0"/>
        <v>0</v>
      </c>
      <c r="E72" s="17"/>
      <c r="F72" s="17">
        <f t="shared" si="1"/>
        <v>0</v>
      </c>
    </row>
    <row r="73" spans="2:6" x14ac:dyDescent="0.45">
      <c r="B73" s="16" t="s">
        <v>78</v>
      </c>
      <c r="C73" s="17"/>
      <c r="D73" s="17">
        <f t="shared" ref="D73:D113" si="2">+C73</f>
        <v>0</v>
      </c>
      <c r="E73" s="17"/>
      <c r="F73" s="17">
        <f t="shared" ref="F73:F113" si="3">D73-ABS(E73)</f>
        <v>0</v>
      </c>
    </row>
    <row r="74" spans="2:6" x14ac:dyDescent="0.45">
      <c r="B74" s="16" t="s">
        <v>79</v>
      </c>
      <c r="C74" s="17"/>
      <c r="D74" s="17">
        <f t="shared" si="2"/>
        <v>0</v>
      </c>
      <c r="E74" s="17"/>
      <c r="F74" s="17">
        <f t="shared" si="3"/>
        <v>0</v>
      </c>
    </row>
    <row r="75" spans="2:6" x14ac:dyDescent="0.45">
      <c r="B75" s="16" t="s">
        <v>80</v>
      </c>
      <c r="C75" s="17"/>
      <c r="D75" s="17">
        <f t="shared" si="2"/>
        <v>0</v>
      </c>
      <c r="E75" s="17"/>
      <c r="F75" s="17">
        <f t="shared" si="3"/>
        <v>0</v>
      </c>
    </row>
    <row r="76" spans="2:6" x14ac:dyDescent="0.45">
      <c r="B76" s="16" t="s">
        <v>81</v>
      </c>
      <c r="C76" s="17"/>
      <c r="D76" s="17">
        <f t="shared" si="2"/>
        <v>0</v>
      </c>
      <c r="E76" s="17"/>
      <c r="F76" s="17">
        <f t="shared" si="3"/>
        <v>0</v>
      </c>
    </row>
    <row r="77" spans="2:6" x14ac:dyDescent="0.45">
      <c r="B77" s="16" t="s">
        <v>82</v>
      </c>
      <c r="C77" s="17"/>
      <c r="D77" s="17">
        <f t="shared" si="2"/>
        <v>0</v>
      </c>
      <c r="E77" s="17"/>
      <c r="F77" s="17">
        <f t="shared" si="3"/>
        <v>0</v>
      </c>
    </row>
    <row r="78" spans="2:6" x14ac:dyDescent="0.45">
      <c r="B78" s="16" t="s">
        <v>83</v>
      </c>
      <c r="C78" s="17"/>
      <c r="D78" s="17">
        <f t="shared" si="2"/>
        <v>0</v>
      </c>
      <c r="E78" s="17"/>
      <c r="F78" s="17">
        <f t="shared" si="3"/>
        <v>0</v>
      </c>
    </row>
    <row r="79" spans="2:6" x14ac:dyDescent="0.45">
      <c r="B79" s="16" t="s">
        <v>84</v>
      </c>
      <c r="C79" s="17"/>
      <c r="D79" s="17">
        <f t="shared" si="2"/>
        <v>0</v>
      </c>
      <c r="E79" s="17"/>
      <c r="F79" s="17">
        <f t="shared" si="3"/>
        <v>0</v>
      </c>
    </row>
    <row r="80" spans="2:6" x14ac:dyDescent="0.45">
      <c r="B80" s="16" t="s">
        <v>85</v>
      </c>
      <c r="C80" s="17"/>
      <c r="D80" s="17">
        <f t="shared" si="2"/>
        <v>0</v>
      </c>
      <c r="E80" s="17"/>
      <c r="F80" s="17">
        <f t="shared" si="3"/>
        <v>0</v>
      </c>
    </row>
    <row r="81" spans="2:6" x14ac:dyDescent="0.45">
      <c r="B81" s="16" t="s">
        <v>86</v>
      </c>
      <c r="C81" s="17"/>
      <c r="D81" s="17">
        <f t="shared" si="2"/>
        <v>0</v>
      </c>
      <c r="E81" s="17"/>
      <c r="F81" s="17">
        <f t="shared" si="3"/>
        <v>0</v>
      </c>
    </row>
    <row r="82" spans="2:6" x14ac:dyDescent="0.45">
      <c r="B82" s="12" t="s">
        <v>87</v>
      </c>
      <c r="C82" s="13">
        <f>+C83+C84+C85+C86+C87+C88+C89+C90+C91+C92+C93</f>
        <v>0</v>
      </c>
      <c r="D82" s="13">
        <f t="shared" si="2"/>
        <v>0</v>
      </c>
      <c r="E82" s="13">
        <f>+E83+E84+E85+E86+E87+E88+E89+E90+E91+E92+E93</f>
        <v>0</v>
      </c>
      <c r="F82" s="13">
        <f t="shared" si="3"/>
        <v>0</v>
      </c>
    </row>
    <row r="83" spans="2:6" x14ac:dyDescent="0.45">
      <c r="B83" s="14" t="s">
        <v>88</v>
      </c>
      <c r="C83" s="15"/>
      <c r="D83" s="15">
        <f t="shared" si="2"/>
        <v>0</v>
      </c>
      <c r="E83" s="15"/>
      <c r="F83" s="15">
        <f t="shared" si="3"/>
        <v>0</v>
      </c>
    </row>
    <row r="84" spans="2:6" x14ac:dyDescent="0.45">
      <c r="B84" s="16" t="s">
        <v>89</v>
      </c>
      <c r="C84" s="17"/>
      <c r="D84" s="17">
        <f t="shared" si="2"/>
        <v>0</v>
      </c>
      <c r="E84" s="17"/>
      <c r="F84" s="17">
        <f t="shared" si="3"/>
        <v>0</v>
      </c>
    </row>
    <row r="85" spans="2:6" x14ac:dyDescent="0.45">
      <c r="B85" s="16" t="s">
        <v>90</v>
      </c>
      <c r="C85" s="17"/>
      <c r="D85" s="17">
        <f t="shared" si="2"/>
        <v>0</v>
      </c>
      <c r="E85" s="17"/>
      <c r="F85" s="17">
        <f t="shared" si="3"/>
        <v>0</v>
      </c>
    </row>
    <row r="86" spans="2:6" x14ac:dyDescent="0.45">
      <c r="B86" s="16" t="s">
        <v>91</v>
      </c>
      <c r="C86" s="17"/>
      <c r="D86" s="17">
        <f t="shared" si="2"/>
        <v>0</v>
      </c>
      <c r="E86" s="17"/>
      <c r="F86" s="17">
        <f t="shared" si="3"/>
        <v>0</v>
      </c>
    </row>
    <row r="87" spans="2:6" x14ac:dyDescent="0.45">
      <c r="B87" s="16" t="s">
        <v>92</v>
      </c>
      <c r="C87" s="17"/>
      <c r="D87" s="17">
        <f t="shared" si="2"/>
        <v>0</v>
      </c>
      <c r="E87" s="17"/>
      <c r="F87" s="17">
        <f t="shared" si="3"/>
        <v>0</v>
      </c>
    </row>
    <row r="88" spans="2:6" x14ac:dyDescent="0.45">
      <c r="B88" s="16" t="s">
        <v>93</v>
      </c>
      <c r="C88" s="17"/>
      <c r="D88" s="17">
        <f t="shared" si="2"/>
        <v>0</v>
      </c>
      <c r="E88" s="17"/>
      <c r="F88" s="17">
        <f t="shared" si="3"/>
        <v>0</v>
      </c>
    </row>
    <row r="89" spans="2:6" x14ac:dyDescent="0.45">
      <c r="B89" s="16" t="s">
        <v>94</v>
      </c>
      <c r="C89" s="17"/>
      <c r="D89" s="17">
        <f t="shared" si="2"/>
        <v>0</v>
      </c>
      <c r="E89" s="17"/>
      <c r="F89" s="17">
        <f t="shared" si="3"/>
        <v>0</v>
      </c>
    </row>
    <row r="90" spans="2:6" x14ac:dyDescent="0.45">
      <c r="B90" s="16" t="s">
        <v>95</v>
      </c>
      <c r="C90" s="17"/>
      <c r="D90" s="17">
        <f t="shared" si="2"/>
        <v>0</v>
      </c>
      <c r="E90" s="17"/>
      <c r="F90" s="17">
        <f t="shared" si="3"/>
        <v>0</v>
      </c>
    </row>
    <row r="91" spans="2:6" x14ac:dyDescent="0.45">
      <c r="B91" s="16" t="s">
        <v>96</v>
      </c>
      <c r="C91" s="17"/>
      <c r="D91" s="17">
        <f t="shared" si="2"/>
        <v>0</v>
      </c>
      <c r="E91" s="17"/>
      <c r="F91" s="17">
        <f t="shared" si="3"/>
        <v>0</v>
      </c>
    </row>
    <row r="92" spans="2:6" x14ac:dyDescent="0.45">
      <c r="B92" s="16" t="s">
        <v>97</v>
      </c>
      <c r="C92" s="17"/>
      <c r="D92" s="17">
        <f t="shared" si="2"/>
        <v>0</v>
      </c>
      <c r="E92" s="17"/>
      <c r="F92" s="17">
        <f t="shared" si="3"/>
        <v>0</v>
      </c>
    </row>
    <row r="93" spans="2:6" x14ac:dyDescent="0.45">
      <c r="B93" s="16" t="s">
        <v>98</v>
      </c>
      <c r="C93" s="17"/>
      <c r="D93" s="17">
        <f t="shared" si="2"/>
        <v>0</v>
      </c>
      <c r="E93" s="17"/>
      <c r="F93" s="17">
        <f t="shared" si="3"/>
        <v>0</v>
      </c>
    </row>
    <row r="94" spans="2:6" x14ac:dyDescent="0.45">
      <c r="B94" s="12" t="s">
        <v>99</v>
      </c>
      <c r="C94" s="13">
        <f>+C67 +C82</f>
        <v>444513</v>
      </c>
      <c r="D94" s="13">
        <f t="shared" si="2"/>
        <v>444513</v>
      </c>
      <c r="E94" s="13">
        <f>+E67 +E82</f>
        <v>0</v>
      </c>
      <c r="F94" s="13">
        <f t="shared" si="3"/>
        <v>444513</v>
      </c>
    </row>
    <row r="95" spans="2:6" x14ac:dyDescent="0.45">
      <c r="B95" s="10" t="s">
        <v>100</v>
      </c>
      <c r="C95" s="11"/>
      <c r="D95" s="11"/>
      <c r="E95" s="11"/>
      <c r="F95" s="11"/>
    </row>
    <row r="96" spans="2:6" x14ac:dyDescent="0.45">
      <c r="B96" s="14" t="s">
        <v>101</v>
      </c>
      <c r="C96" s="15">
        <f>+C97+C98+C99</f>
        <v>0</v>
      </c>
      <c r="D96" s="15">
        <f t="shared" si="2"/>
        <v>0</v>
      </c>
      <c r="E96" s="15">
        <f>+E97+E98+E99</f>
        <v>0</v>
      </c>
      <c r="F96" s="15">
        <f t="shared" si="3"/>
        <v>0</v>
      </c>
    </row>
    <row r="97" spans="2:6" x14ac:dyDescent="0.45">
      <c r="B97" s="16" t="s">
        <v>102</v>
      </c>
      <c r="C97" s="17"/>
      <c r="D97" s="17">
        <f t="shared" si="2"/>
        <v>0</v>
      </c>
      <c r="E97" s="17"/>
      <c r="F97" s="17">
        <f t="shared" si="3"/>
        <v>0</v>
      </c>
    </row>
    <row r="98" spans="2:6" x14ac:dyDescent="0.45">
      <c r="B98" s="16" t="s">
        <v>103</v>
      </c>
      <c r="C98" s="17"/>
      <c r="D98" s="17">
        <f t="shared" si="2"/>
        <v>0</v>
      </c>
      <c r="E98" s="17"/>
      <c r="F98" s="17">
        <f t="shared" si="3"/>
        <v>0</v>
      </c>
    </row>
    <row r="99" spans="2:6" x14ac:dyDescent="0.45">
      <c r="B99" s="16" t="s">
        <v>104</v>
      </c>
      <c r="C99" s="17"/>
      <c r="D99" s="17">
        <f t="shared" si="2"/>
        <v>0</v>
      </c>
      <c r="E99" s="17"/>
      <c r="F99" s="17">
        <f t="shared" si="3"/>
        <v>0</v>
      </c>
    </row>
    <row r="100" spans="2:6" x14ac:dyDescent="0.45">
      <c r="B100" s="16" t="s">
        <v>105</v>
      </c>
      <c r="C100" s="17"/>
      <c r="D100" s="17">
        <f t="shared" si="2"/>
        <v>0</v>
      </c>
      <c r="E100" s="17"/>
      <c r="F100" s="17">
        <f t="shared" si="3"/>
        <v>0</v>
      </c>
    </row>
    <row r="101" spans="2:6" x14ac:dyDescent="0.45">
      <c r="B101" s="16" t="s">
        <v>106</v>
      </c>
      <c r="C101" s="17">
        <f>+C102+C103+C104+C105+C106+C107+C108+C109</f>
        <v>0</v>
      </c>
      <c r="D101" s="17">
        <f t="shared" si="2"/>
        <v>0</v>
      </c>
      <c r="E101" s="17">
        <f>+E102+E103+E104+E105+E106+E107+E108+E109</f>
        <v>0</v>
      </c>
      <c r="F101" s="17">
        <f t="shared" si="3"/>
        <v>0</v>
      </c>
    </row>
    <row r="102" spans="2:6" x14ac:dyDescent="0.45">
      <c r="B102" s="16" t="s">
        <v>107</v>
      </c>
      <c r="C102" s="17"/>
      <c r="D102" s="17">
        <f t="shared" si="2"/>
        <v>0</v>
      </c>
      <c r="E102" s="17"/>
      <c r="F102" s="17">
        <f t="shared" si="3"/>
        <v>0</v>
      </c>
    </row>
    <row r="103" spans="2:6" x14ac:dyDescent="0.45">
      <c r="B103" s="16" t="s">
        <v>108</v>
      </c>
      <c r="C103" s="17"/>
      <c r="D103" s="17">
        <f t="shared" si="2"/>
        <v>0</v>
      </c>
      <c r="E103" s="17"/>
      <c r="F103" s="17">
        <f t="shared" si="3"/>
        <v>0</v>
      </c>
    </row>
    <row r="104" spans="2:6" x14ac:dyDescent="0.45">
      <c r="B104" s="16" t="s">
        <v>109</v>
      </c>
      <c r="C104" s="17"/>
      <c r="D104" s="17">
        <f t="shared" si="2"/>
        <v>0</v>
      </c>
      <c r="E104" s="17"/>
      <c r="F104" s="17">
        <f t="shared" si="3"/>
        <v>0</v>
      </c>
    </row>
    <row r="105" spans="2:6" x14ac:dyDescent="0.45">
      <c r="B105" s="16" t="s">
        <v>110</v>
      </c>
      <c r="C105" s="17"/>
      <c r="D105" s="17">
        <f t="shared" si="2"/>
        <v>0</v>
      </c>
      <c r="E105" s="17"/>
      <c r="F105" s="17">
        <f t="shared" si="3"/>
        <v>0</v>
      </c>
    </row>
    <row r="106" spans="2:6" x14ac:dyDescent="0.45">
      <c r="B106" s="16" t="s">
        <v>111</v>
      </c>
      <c r="C106" s="17"/>
      <c r="D106" s="17">
        <f t="shared" si="2"/>
        <v>0</v>
      </c>
      <c r="E106" s="17"/>
      <c r="F106" s="17">
        <f t="shared" si="3"/>
        <v>0</v>
      </c>
    </row>
    <row r="107" spans="2:6" x14ac:dyDescent="0.45">
      <c r="B107" s="16" t="s">
        <v>112</v>
      </c>
      <c r="C107" s="17"/>
      <c r="D107" s="17">
        <f t="shared" si="2"/>
        <v>0</v>
      </c>
      <c r="E107" s="17"/>
      <c r="F107" s="17">
        <f t="shared" si="3"/>
        <v>0</v>
      </c>
    </row>
    <row r="108" spans="2:6" x14ac:dyDescent="0.45">
      <c r="B108" s="16" t="s">
        <v>113</v>
      </c>
      <c r="C108" s="17"/>
      <c r="D108" s="17">
        <f t="shared" si="2"/>
        <v>0</v>
      </c>
      <c r="E108" s="17"/>
      <c r="F108" s="17">
        <f t="shared" si="3"/>
        <v>0</v>
      </c>
    </row>
    <row r="109" spans="2:6" x14ac:dyDescent="0.45">
      <c r="B109" s="16" t="s">
        <v>114</v>
      </c>
      <c r="C109" s="17"/>
      <c r="D109" s="17">
        <f t="shared" si="2"/>
        <v>0</v>
      </c>
      <c r="E109" s="17"/>
      <c r="F109" s="17">
        <f t="shared" si="3"/>
        <v>0</v>
      </c>
    </row>
    <row r="110" spans="2:6" x14ac:dyDescent="0.45">
      <c r="B110" s="16" t="s">
        <v>115</v>
      </c>
      <c r="C110" s="17">
        <v>143126</v>
      </c>
      <c r="D110" s="17">
        <f t="shared" si="2"/>
        <v>143126</v>
      </c>
      <c r="E110" s="17"/>
      <c r="F110" s="17">
        <f t="shared" si="3"/>
        <v>143126</v>
      </c>
    </row>
    <row r="111" spans="2:6" x14ac:dyDescent="0.45">
      <c r="B111" s="18" t="s">
        <v>116</v>
      </c>
      <c r="C111" s="19">
        <v>153912</v>
      </c>
      <c r="D111" s="19">
        <f t="shared" si="2"/>
        <v>153912</v>
      </c>
      <c r="E111" s="19"/>
      <c r="F111" s="19">
        <f t="shared" si="3"/>
        <v>153912</v>
      </c>
    </row>
    <row r="112" spans="2:6" x14ac:dyDescent="0.45">
      <c r="B112" s="12" t="s">
        <v>117</v>
      </c>
      <c r="C112" s="13">
        <f>+C96 +C100 +C101 +C110</f>
        <v>143126</v>
      </c>
      <c r="D112" s="13">
        <f t="shared" si="2"/>
        <v>143126</v>
      </c>
      <c r="E112" s="13">
        <f>+E96 +E100 +E101 +E110</f>
        <v>0</v>
      </c>
      <c r="F112" s="13">
        <f t="shared" si="3"/>
        <v>143126</v>
      </c>
    </row>
    <row r="113" spans="2:6" x14ac:dyDescent="0.45">
      <c r="B113" s="10" t="s">
        <v>118</v>
      </c>
      <c r="C113" s="11">
        <f>+C94 +C112</f>
        <v>587639</v>
      </c>
      <c r="D113" s="11">
        <f t="shared" si="2"/>
        <v>587639</v>
      </c>
      <c r="E113" s="11">
        <f>+E94 +E112</f>
        <v>0</v>
      </c>
      <c r="F113" s="11">
        <f t="shared" si="3"/>
        <v>587639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2025-06-27T08:15:00Z</dcterms:created>
  <dcterms:modified xsi:type="dcterms:W3CDTF">2025-06-27T08:15:01Z</dcterms:modified>
</cp:coreProperties>
</file>