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setsucho0201\Downloads\2025_財務諸表等入力シート_一括ダウンロード\（蓬莱会HPに公開計算書類）財務諸表入力シートから出力\"/>
    </mc:Choice>
  </mc:AlternateContent>
  <xr:revisionPtr revIDLastSave="0" documentId="8_{91987334-F28E-43EB-94BF-9086A149CF03}" xr6:coauthVersionLast="47" xr6:coauthVersionMax="47" xr10:uidLastSave="{00000000-0000-0000-0000-000000000000}"/>
  <bookViews>
    <workbookView xWindow="-108" yWindow="-108" windowWidth="23256" windowHeight="12576" firstSheet="1" activeTab="7" xr2:uid="{4BD09C86-C0F7-4C92-A1A2-7CF2369EA432}"/>
  </bookViews>
  <sheets>
    <sheet name="高齢者総合ケアセンター　蓬莱" sheetId="1" r:id="rId1"/>
    <sheet name="高齢者総合ケアセンター　ケアプラザ美馬" sheetId="2" r:id="rId2"/>
    <sheet name="ケアハウス　シャングリラ蓬寿" sheetId="3" r:id="rId3"/>
    <sheet name="高齢者ケアセンター　ケアプラザ相模原" sheetId="4" r:id="rId4"/>
    <sheet name="ケアプラザたま" sheetId="5" r:id="rId5"/>
    <sheet name="ケアプラザたま　アネックス" sheetId="6" r:id="rId6"/>
    <sheet name="ケアハウス　シャングリラとも" sheetId="7" r:id="rId7"/>
    <sheet name="市場高齢者共同生活施設" sheetId="8" r:id="rId8"/>
  </sheets>
  <definedNames>
    <definedName name="_xlnm.Print_Titles" localSheetId="6">'ケアハウス　シャングリラとも'!$1:$5</definedName>
    <definedName name="_xlnm.Print_Titles" localSheetId="2">'ケアハウス　シャングリラ蓬寿'!$1:$5</definedName>
    <definedName name="_xlnm.Print_Titles" localSheetId="4">ケアプラザたま!$1:$5</definedName>
    <definedName name="_xlnm.Print_Titles" localSheetId="5">'ケアプラザたま　アネックス'!$1:$5</definedName>
    <definedName name="_xlnm.Print_Titles" localSheetId="3">'高齢者ケアセンター　ケアプラザ相模原'!$1:$5</definedName>
    <definedName name="_xlnm.Print_Titles" localSheetId="1">'高齢者総合ケアセンター　ケアプラザ美馬'!$1:$5</definedName>
    <definedName name="_xlnm.Print_Titles" localSheetId="0">'高齢者総合ケアセンター　蓬莱'!$1:$5</definedName>
    <definedName name="_xlnm.Print_Titles" localSheetId="7">市場高齢者共同生活施設!$1:$5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2" i="8" l="1"/>
  <c r="G259" i="8"/>
  <c r="G256" i="8"/>
  <c r="G255" i="8"/>
  <c r="G254" i="8"/>
  <c r="G253" i="8"/>
  <c r="G252" i="8"/>
  <c r="G251" i="8"/>
  <c r="G250" i="8"/>
  <c r="F250" i="8"/>
  <c r="E250" i="8"/>
  <c r="G249" i="8"/>
  <c r="G248" i="8"/>
  <c r="G247" i="8"/>
  <c r="G246" i="8"/>
  <c r="G245" i="8"/>
  <c r="G244" i="8"/>
  <c r="G243" i="8"/>
  <c r="G242" i="8"/>
  <c r="G241" i="8"/>
  <c r="G240" i="8"/>
  <c r="G239" i="8"/>
  <c r="G238" i="8"/>
  <c r="G237" i="8"/>
  <c r="G236" i="8"/>
  <c r="F235" i="8"/>
  <c r="G235" i="8" s="1"/>
  <c r="E235" i="8"/>
  <c r="G234" i="8"/>
  <c r="G233" i="8"/>
  <c r="G232" i="8"/>
  <c r="F231" i="8"/>
  <c r="F257" i="8" s="1"/>
  <c r="E231" i="8"/>
  <c r="G231" i="8" s="1"/>
  <c r="G230" i="8"/>
  <c r="G229" i="8"/>
  <c r="G228" i="8"/>
  <c r="G226" i="8"/>
  <c r="G225" i="8"/>
  <c r="G224" i="8"/>
  <c r="G223" i="8"/>
  <c r="F222" i="8"/>
  <c r="E222" i="8"/>
  <c r="G222" i="8" s="1"/>
  <c r="G221" i="8"/>
  <c r="G220" i="8"/>
  <c r="G219" i="8"/>
  <c r="G218" i="8"/>
  <c r="G217" i="8"/>
  <c r="G216" i="8"/>
  <c r="G215" i="8"/>
  <c r="G214" i="8"/>
  <c r="G213" i="8"/>
  <c r="G212" i="8"/>
  <c r="G211" i="8"/>
  <c r="G210" i="8"/>
  <c r="G209" i="8"/>
  <c r="G208" i="8"/>
  <c r="F207" i="8"/>
  <c r="G207" i="8" s="1"/>
  <c r="E207" i="8"/>
  <c r="E227" i="8" s="1"/>
  <c r="G206" i="8"/>
  <c r="G205" i="8"/>
  <c r="G204" i="8"/>
  <c r="G203" i="8"/>
  <c r="G202" i="8"/>
  <c r="G201" i="8"/>
  <c r="G200" i="8"/>
  <c r="G197" i="8"/>
  <c r="G196" i="8"/>
  <c r="F196" i="8"/>
  <c r="E196" i="8"/>
  <c r="G195" i="8"/>
  <c r="G194" i="8"/>
  <c r="G193" i="8"/>
  <c r="G192" i="8"/>
  <c r="G191" i="8"/>
  <c r="G190" i="8"/>
  <c r="G189" i="8"/>
  <c r="G188" i="8"/>
  <c r="G187" i="8"/>
  <c r="G186" i="8"/>
  <c r="G185" i="8"/>
  <c r="G184" i="8"/>
  <c r="G183" i="8"/>
  <c r="G182" i="8"/>
  <c r="F182" i="8"/>
  <c r="F198" i="8" s="1"/>
  <c r="E182" i="8"/>
  <c r="E198" i="8" s="1"/>
  <c r="G198" i="8" s="1"/>
  <c r="G181" i="8"/>
  <c r="G179" i="8"/>
  <c r="G178" i="8"/>
  <c r="F178" i="8"/>
  <c r="E178" i="8"/>
  <c r="G177" i="8"/>
  <c r="G176" i="8"/>
  <c r="G175" i="8"/>
  <c r="G174" i="8"/>
  <c r="F173" i="8"/>
  <c r="G173" i="8" s="1"/>
  <c r="E173" i="8"/>
  <c r="G172" i="8"/>
  <c r="G171" i="8"/>
  <c r="G170" i="8"/>
  <c r="G169" i="8"/>
  <c r="F168" i="8"/>
  <c r="E168" i="8"/>
  <c r="E180" i="8" s="1"/>
  <c r="G167" i="8"/>
  <c r="G166" i="8"/>
  <c r="F165" i="8"/>
  <c r="F180" i="8" s="1"/>
  <c r="E165" i="8"/>
  <c r="G165" i="8" s="1"/>
  <c r="G162" i="8"/>
  <c r="G161" i="8"/>
  <c r="G160" i="8"/>
  <c r="F159" i="8"/>
  <c r="G159" i="8" s="1"/>
  <c r="E159" i="8"/>
  <c r="E158" i="8" s="1"/>
  <c r="G157" i="8"/>
  <c r="G156" i="8"/>
  <c r="G155" i="8"/>
  <c r="G154" i="8"/>
  <c r="F154" i="8"/>
  <c r="E154" i="8"/>
  <c r="E152" i="8" s="1"/>
  <c r="G152" i="8" s="1"/>
  <c r="G153" i="8"/>
  <c r="F152" i="8"/>
  <c r="G151" i="8"/>
  <c r="G150" i="8"/>
  <c r="G149" i="8"/>
  <c r="G148" i="8"/>
  <c r="F148" i="8"/>
  <c r="E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F128" i="8"/>
  <c r="E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F110" i="8"/>
  <c r="E110" i="8"/>
  <c r="G110" i="8" s="1"/>
  <c r="G109" i="8"/>
  <c r="G108" i="8"/>
  <c r="F108" i="8"/>
  <c r="E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F83" i="8"/>
  <c r="E83" i="8"/>
  <c r="G83" i="8" s="1"/>
  <c r="G82" i="8"/>
  <c r="G81" i="8"/>
  <c r="G80" i="8"/>
  <c r="F80" i="8"/>
  <c r="E80" i="8"/>
  <c r="G78" i="8"/>
  <c r="G77" i="8"/>
  <c r="G76" i="8"/>
  <c r="F75" i="8"/>
  <c r="G75" i="8" s="1"/>
  <c r="E75" i="8"/>
  <c r="G74" i="8"/>
  <c r="G73" i="8"/>
  <c r="F72" i="8"/>
  <c r="E72" i="8"/>
  <c r="G72" i="8" s="1"/>
  <c r="G71" i="8"/>
  <c r="G70" i="8"/>
  <c r="G69" i="8"/>
  <c r="G68" i="8"/>
  <c r="G67" i="8"/>
  <c r="F66" i="8"/>
  <c r="E66" i="8"/>
  <c r="G66" i="8" s="1"/>
  <c r="G65" i="8"/>
  <c r="G64" i="8"/>
  <c r="F64" i="8"/>
  <c r="E64" i="8"/>
  <c r="G63" i="8"/>
  <c r="G62" i="8"/>
  <c r="G61" i="8"/>
  <c r="G60" i="8"/>
  <c r="G59" i="8"/>
  <c r="G58" i="8"/>
  <c r="F57" i="8"/>
  <c r="E57" i="8"/>
  <c r="G57" i="8" s="1"/>
  <c r="F56" i="8"/>
  <c r="E56" i="8"/>
  <c r="G56" i="8" s="1"/>
  <c r="G55" i="8"/>
  <c r="G54" i="8"/>
  <c r="G53" i="8"/>
  <c r="G52" i="8"/>
  <c r="G51" i="8"/>
  <c r="G50" i="8"/>
  <c r="G49" i="8"/>
  <c r="G48" i="8"/>
  <c r="G47" i="8"/>
  <c r="G46" i="8"/>
  <c r="F45" i="8"/>
  <c r="E45" i="8"/>
  <c r="G45" i="8" s="1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F32" i="8"/>
  <c r="E32" i="8"/>
  <c r="G31" i="8"/>
  <c r="G30" i="8"/>
  <c r="G29" i="8"/>
  <c r="G28" i="8"/>
  <c r="F28" i="8"/>
  <c r="E28" i="8"/>
  <c r="G27" i="8"/>
  <c r="G26" i="8"/>
  <c r="F25" i="8"/>
  <c r="E25" i="8"/>
  <c r="G25" i="8" s="1"/>
  <c r="G24" i="8"/>
  <c r="G23" i="8"/>
  <c r="G22" i="8"/>
  <c r="G21" i="8"/>
  <c r="G20" i="8"/>
  <c r="G19" i="8"/>
  <c r="F18" i="8"/>
  <c r="E18" i="8"/>
  <c r="G18" i="8" s="1"/>
  <c r="G17" i="8"/>
  <c r="G16" i="8"/>
  <c r="G15" i="8"/>
  <c r="G14" i="8"/>
  <c r="G13" i="8"/>
  <c r="G12" i="8"/>
  <c r="F11" i="8"/>
  <c r="G11" i="8" s="1"/>
  <c r="E11" i="8"/>
  <c r="G10" i="8"/>
  <c r="G9" i="8"/>
  <c r="G8" i="8"/>
  <c r="F7" i="8"/>
  <c r="F6" i="8" s="1"/>
  <c r="F79" i="8" s="1"/>
  <c r="E7" i="8"/>
  <c r="E6" i="8" s="1"/>
  <c r="G262" i="7"/>
  <c r="G259" i="7"/>
  <c r="G256" i="7"/>
  <c r="G255" i="7"/>
  <c r="G254" i="7"/>
  <c r="G253" i="7"/>
  <c r="G252" i="7"/>
  <c r="G251" i="7"/>
  <c r="F250" i="7"/>
  <c r="G250" i="7" s="1"/>
  <c r="E250" i="7"/>
  <c r="G249" i="7"/>
  <c r="G248" i="7"/>
  <c r="G247" i="7"/>
  <c r="G246" i="7"/>
  <c r="G245" i="7"/>
  <c r="G244" i="7"/>
  <c r="G243" i="7"/>
  <c r="G242" i="7"/>
  <c r="G241" i="7"/>
  <c r="G240" i="7"/>
  <c r="G239" i="7"/>
  <c r="G238" i="7"/>
  <c r="G237" i="7"/>
  <c r="G236" i="7"/>
  <c r="G235" i="7"/>
  <c r="F235" i="7"/>
  <c r="E235" i="7"/>
  <c r="G234" i="7"/>
  <c r="G233" i="7"/>
  <c r="G232" i="7"/>
  <c r="F231" i="7"/>
  <c r="F257" i="7" s="1"/>
  <c r="E231" i="7"/>
  <c r="G231" i="7" s="1"/>
  <c r="G230" i="7"/>
  <c r="G229" i="7"/>
  <c r="G228" i="7"/>
  <c r="G226" i="7"/>
  <c r="G225" i="7"/>
  <c r="G224" i="7"/>
  <c r="G223" i="7"/>
  <c r="F222" i="7"/>
  <c r="E222" i="7"/>
  <c r="G222" i="7" s="1"/>
  <c r="G221" i="7"/>
  <c r="G220" i="7"/>
  <c r="G219" i="7"/>
  <c r="G218" i="7"/>
  <c r="G217" i="7"/>
  <c r="G216" i="7"/>
  <c r="G215" i="7"/>
  <c r="G214" i="7"/>
  <c r="G213" i="7"/>
  <c r="G212" i="7"/>
  <c r="G211" i="7"/>
  <c r="G210" i="7"/>
  <c r="G209" i="7"/>
  <c r="G208" i="7"/>
  <c r="F207" i="7"/>
  <c r="F227" i="7" s="1"/>
  <c r="E207" i="7"/>
  <c r="E227" i="7" s="1"/>
  <c r="G206" i="7"/>
  <c r="G205" i="7"/>
  <c r="G204" i="7"/>
  <c r="G203" i="7"/>
  <c r="G202" i="7"/>
  <c r="G201" i="7"/>
  <c r="G200" i="7"/>
  <c r="F199" i="7"/>
  <c r="F198" i="7"/>
  <c r="G197" i="7"/>
  <c r="F196" i="7"/>
  <c r="E196" i="7"/>
  <c r="G196" i="7" s="1"/>
  <c r="G195" i="7"/>
  <c r="G194" i="7"/>
  <c r="G193" i="7"/>
  <c r="G192" i="7"/>
  <c r="G191" i="7"/>
  <c r="G190" i="7"/>
  <c r="G189" i="7"/>
  <c r="G188" i="7"/>
  <c r="G187" i="7"/>
  <c r="G186" i="7"/>
  <c r="G185" i="7"/>
  <c r="G184" i="7"/>
  <c r="G183" i="7"/>
  <c r="F182" i="7"/>
  <c r="E182" i="7"/>
  <c r="E198" i="7" s="1"/>
  <c r="G198" i="7" s="1"/>
  <c r="G181" i="7"/>
  <c r="F180" i="7"/>
  <c r="G179" i="7"/>
  <c r="F178" i="7"/>
  <c r="E178" i="7"/>
  <c r="G178" i="7" s="1"/>
  <c r="G177" i="7"/>
  <c r="G176" i="7"/>
  <c r="G175" i="7"/>
  <c r="G174" i="7"/>
  <c r="F173" i="7"/>
  <c r="E173" i="7"/>
  <c r="G173" i="7" s="1"/>
  <c r="G172" i="7"/>
  <c r="G171" i="7"/>
  <c r="G170" i="7"/>
  <c r="G169" i="7"/>
  <c r="F168" i="7"/>
  <c r="E168" i="7"/>
  <c r="G168" i="7" s="1"/>
  <c r="G167" i="7"/>
  <c r="G166" i="7"/>
  <c r="G165" i="7"/>
  <c r="F165" i="7"/>
  <c r="E165" i="7"/>
  <c r="E180" i="7" s="1"/>
  <c r="G162" i="7"/>
  <c r="G161" i="7"/>
  <c r="G160" i="7"/>
  <c r="F159" i="7"/>
  <c r="E159" i="7"/>
  <c r="E158" i="7" s="1"/>
  <c r="G158" i="7" s="1"/>
  <c r="F158" i="7"/>
  <c r="G157" i="7"/>
  <c r="G156" i="7"/>
  <c r="G155" i="7"/>
  <c r="F154" i="7"/>
  <c r="E154" i="7"/>
  <c r="E152" i="7" s="1"/>
  <c r="G152" i="7" s="1"/>
  <c r="G153" i="7"/>
  <c r="F152" i="7"/>
  <c r="G151" i="7"/>
  <c r="G150" i="7"/>
  <c r="G149" i="7"/>
  <c r="F148" i="7"/>
  <c r="F128" i="7" s="1"/>
  <c r="F163" i="7" s="1"/>
  <c r="E148" i="7"/>
  <c r="G147" i="7"/>
  <c r="G146" i="7"/>
  <c r="G145" i="7"/>
  <c r="G144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E128" i="7"/>
  <c r="G127" i="7"/>
  <c r="G126" i="7"/>
  <c r="G125" i="7"/>
  <c r="G124" i="7"/>
  <c r="G123" i="7"/>
  <c r="G122" i="7"/>
  <c r="G121" i="7"/>
  <c r="G120" i="7"/>
  <c r="G119" i="7"/>
  <c r="G118" i="7"/>
  <c r="G117" i="7"/>
  <c r="G116" i="7"/>
  <c r="G115" i="7"/>
  <c r="G114" i="7"/>
  <c r="G113" i="7"/>
  <c r="G112" i="7"/>
  <c r="G111" i="7"/>
  <c r="F110" i="7"/>
  <c r="E110" i="7"/>
  <c r="G110" i="7" s="1"/>
  <c r="G109" i="7"/>
  <c r="F108" i="7"/>
  <c r="E108" i="7"/>
  <c r="G108" i="7" s="1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F83" i="7"/>
  <c r="E83" i="7"/>
  <c r="G82" i="7"/>
  <c r="G81" i="7"/>
  <c r="F80" i="7"/>
  <c r="E80" i="7"/>
  <c r="G78" i="7"/>
  <c r="G77" i="7"/>
  <c r="G76" i="7"/>
  <c r="F75" i="7"/>
  <c r="F72" i="7" s="1"/>
  <c r="E75" i="7"/>
  <c r="G75" i="7" s="1"/>
  <c r="G74" i="7"/>
  <c r="G73" i="7"/>
  <c r="G71" i="7"/>
  <c r="G70" i="7"/>
  <c r="G69" i="7"/>
  <c r="G68" i="7"/>
  <c r="G67" i="7"/>
  <c r="G66" i="7"/>
  <c r="F66" i="7"/>
  <c r="E66" i="7"/>
  <c r="G65" i="7"/>
  <c r="G64" i="7"/>
  <c r="F64" i="7"/>
  <c r="E64" i="7"/>
  <c r="G63" i="7"/>
  <c r="G62" i="7"/>
  <c r="G61" i="7"/>
  <c r="G60" i="7"/>
  <c r="G59" i="7"/>
  <c r="G58" i="7"/>
  <c r="G57" i="7"/>
  <c r="F57" i="7"/>
  <c r="F56" i="7" s="1"/>
  <c r="E57" i="7"/>
  <c r="E56" i="7" s="1"/>
  <c r="G56" i="7" s="1"/>
  <c r="G55" i="7"/>
  <c r="G54" i="7"/>
  <c r="G53" i="7"/>
  <c r="G52" i="7"/>
  <c r="G51" i="7"/>
  <c r="G50" i="7"/>
  <c r="G49" i="7"/>
  <c r="G48" i="7"/>
  <c r="G47" i="7"/>
  <c r="G46" i="7"/>
  <c r="G45" i="7"/>
  <c r="F45" i="7"/>
  <c r="E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F32" i="7"/>
  <c r="F6" i="7" s="1"/>
  <c r="E32" i="7"/>
  <c r="G31" i="7"/>
  <c r="G30" i="7"/>
  <c r="G29" i="7"/>
  <c r="F28" i="7"/>
  <c r="E28" i="7"/>
  <c r="G28" i="7" s="1"/>
  <c r="G27" i="7"/>
  <c r="G26" i="7"/>
  <c r="G25" i="7"/>
  <c r="F25" i="7"/>
  <c r="E25" i="7"/>
  <c r="G24" i="7"/>
  <c r="G23" i="7"/>
  <c r="G22" i="7"/>
  <c r="G21" i="7"/>
  <c r="G20" i="7"/>
  <c r="G19" i="7"/>
  <c r="G18" i="7"/>
  <c r="F18" i="7"/>
  <c r="E18" i="7"/>
  <c r="G17" i="7"/>
  <c r="G16" i="7"/>
  <c r="G15" i="7"/>
  <c r="G14" i="7"/>
  <c r="G13" i="7"/>
  <c r="G12" i="7"/>
  <c r="F11" i="7"/>
  <c r="E11" i="7"/>
  <c r="G11" i="7" s="1"/>
  <c r="G10" i="7"/>
  <c r="G9" i="7"/>
  <c r="G8" i="7"/>
  <c r="G7" i="7"/>
  <c r="F7" i="7"/>
  <c r="E7" i="7"/>
  <c r="E6" i="7"/>
  <c r="G262" i="6"/>
  <c r="G259" i="6"/>
  <c r="G256" i="6"/>
  <c r="G255" i="6"/>
  <c r="G254" i="6"/>
  <c r="G253" i="6"/>
  <c r="G252" i="6"/>
  <c r="G251" i="6"/>
  <c r="F250" i="6"/>
  <c r="E250" i="6"/>
  <c r="G250" i="6" s="1"/>
  <c r="G249" i="6"/>
  <c r="G248" i="6"/>
  <c r="G247" i="6"/>
  <c r="G246" i="6"/>
  <c r="G245" i="6"/>
  <c r="G244" i="6"/>
  <c r="G243" i="6"/>
  <c r="G242" i="6"/>
  <c r="G241" i="6"/>
  <c r="G240" i="6"/>
  <c r="G239" i="6"/>
  <c r="G238" i="6"/>
  <c r="G237" i="6"/>
  <c r="G236" i="6"/>
  <c r="F235" i="6"/>
  <c r="E235" i="6"/>
  <c r="G235" i="6" s="1"/>
  <c r="G234" i="6"/>
  <c r="G233" i="6"/>
  <c r="G232" i="6"/>
  <c r="F231" i="6"/>
  <c r="F257" i="6" s="1"/>
  <c r="E231" i="6"/>
  <c r="G231" i="6" s="1"/>
  <c r="G230" i="6"/>
  <c r="G229" i="6"/>
  <c r="G228" i="6"/>
  <c r="G226" i="6"/>
  <c r="G225" i="6"/>
  <c r="G224" i="6"/>
  <c r="G223" i="6"/>
  <c r="G222" i="6"/>
  <c r="F222" i="6"/>
  <c r="E222" i="6"/>
  <c r="G221" i="6"/>
  <c r="G220" i="6"/>
  <c r="G219" i="6"/>
  <c r="G218" i="6"/>
  <c r="G217" i="6"/>
  <c r="G216" i="6"/>
  <c r="G215" i="6"/>
  <c r="G214" i="6"/>
  <c r="G213" i="6"/>
  <c r="G212" i="6"/>
  <c r="G211" i="6"/>
  <c r="G210" i="6"/>
  <c r="G209" i="6"/>
  <c r="G208" i="6"/>
  <c r="F207" i="6"/>
  <c r="G207" i="6" s="1"/>
  <c r="E207" i="6"/>
  <c r="E227" i="6" s="1"/>
  <c r="G206" i="6"/>
  <c r="G205" i="6"/>
  <c r="G204" i="6"/>
  <c r="G203" i="6"/>
  <c r="G202" i="6"/>
  <c r="G201" i="6"/>
  <c r="G200" i="6"/>
  <c r="F198" i="6"/>
  <c r="E198" i="6"/>
  <c r="G198" i="6" s="1"/>
  <c r="G197" i="6"/>
  <c r="G196" i="6"/>
  <c r="F196" i="6"/>
  <c r="E196" i="6"/>
  <c r="G195" i="6"/>
  <c r="G194" i="6"/>
  <c r="G193" i="6"/>
  <c r="G192" i="6"/>
  <c r="G191" i="6"/>
  <c r="G190" i="6"/>
  <c r="G189" i="6"/>
  <c r="G188" i="6"/>
  <c r="G187" i="6"/>
  <c r="G186" i="6"/>
  <c r="G185" i="6"/>
  <c r="G184" i="6"/>
  <c r="G183" i="6"/>
  <c r="G182" i="6"/>
  <c r="F182" i="6"/>
  <c r="E182" i="6"/>
  <c r="G181" i="6"/>
  <c r="F180" i="6"/>
  <c r="F199" i="6" s="1"/>
  <c r="G179" i="6"/>
  <c r="G178" i="6"/>
  <c r="F178" i="6"/>
  <c r="E178" i="6"/>
  <c r="G177" i="6"/>
  <c r="G176" i="6"/>
  <c r="G175" i="6"/>
  <c r="G174" i="6"/>
  <c r="F173" i="6"/>
  <c r="G173" i="6" s="1"/>
  <c r="E173" i="6"/>
  <c r="G172" i="6"/>
  <c r="G171" i="6"/>
  <c r="G170" i="6"/>
  <c r="G169" i="6"/>
  <c r="G168" i="6"/>
  <c r="F168" i="6"/>
  <c r="E168" i="6"/>
  <c r="G167" i="6"/>
  <c r="G166" i="6"/>
  <c r="F165" i="6"/>
  <c r="E165" i="6"/>
  <c r="E180" i="6" s="1"/>
  <c r="G162" i="6"/>
  <c r="G161" i="6"/>
  <c r="G160" i="6"/>
  <c r="F159" i="6"/>
  <c r="G159" i="6" s="1"/>
  <c r="E159" i="6"/>
  <c r="E158" i="6"/>
  <c r="G157" i="6"/>
  <c r="G156" i="6"/>
  <c r="G155" i="6"/>
  <c r="G154" i="6"/>
  <c r="F154" i="6"/>
  <c r="E154" i="6"/>
  <c r="G153" i="6"/>
  <c r="F152" i="6"/>
  <c r="E152" i="6"/>
  <c r="G152" i="6" s="1"/>
  <c r="G151" i="6"/>
  <c r="G150" i="6"/>
  <c r="G149" i="6"/>
  <c r="F148" i="6"/>
  <c r="E148" i="6"/>
  <c r="G148" i="6" s="1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F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F110" i="6"/>
  <c r="E110" i="6"/>
  <c r="G110" i="6" s="1"/>
  <c r="G109" i="6"/>
  <c r="G108" i="6"/>
  <c r="F108" i="6"/>
  <c r="E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F83" i="6"/>
  <c r="F80" i="6" s="1"/>
  <c r="E83" i="6"/>
  <c r="E80" i="6" s="1"/>
  <c r="G82" i="6"/>
  <c r="G81" i="6"/>
  <c r="G78" i="6"/>
  <c r="G77" i="6"/>
  <c r="G76" i="6"/>
  <c r="G75" i="6"/>
  <c r="F75" i="6"/>
  <c r="F72" i="6" s="1"/>
  <c r="G72" i="6" s="1"/>
  <c r="E75" i="6"/>
  <c r="G74" i="6"/>
  <c r="G73" i="6"/>
  <c r="E72" i="6"/>
  <c r="G71" i="6"/>
  <c r="G70" i="6"/>
  <c r="G69" i="6"/>
  <c r="G68" i="6"/>
  <c r="G67" i="6"/>
  <c r="G66" i="6"/>
  <c r="F66" i="6"/>
  <c r="E66" i="6"/>
  <c r="G65" i="6"/>
  <c r="F64" i="6"/>
  <c r="E64" i="6"/>
  <c r="G64" i="6" s="1"/>
  <c r="G63" i="6"/>
  <c r="G62" i="6"/>
  <c r="G61" i="6"/>
  <c r="G60" i="6"/>
  <c r="G59" i="6"/>
  <c r="G58" i="6"/>
  <c r="F57" i="6"/>
  <c r="F56" i="6" s="1"/>
  <c r="E57" i="6"/>
  <c r="E56" i="6" s="1"/>
  <c r="G55" i="6"/>
  <c r="G54" i="6"/>
  <c r="G53" i="6"/>
  <c r="G52" i="6"/>
  <c r="G51" i="6"/>
  <c r="G50" i="6"/>
  <c r="G49" i="6"/>
  <c r="G48" i="6"/>
  <c r="G47" i="6"/>
  <c r="G46" i="6"/>
  <c r="F45" i="6"/>
  <c r="E45" i="6"/>
  <c r="G45" i="6" s="1"/>
  <c r="G44" i="6"/>
  <c r="G43" i="6"/>
  <c r="G42" i="6"/>
  <c r="G41" i="6"/>
  <c r="G40" i="6"/>
  <c r="G39" i="6"/>
  <c r="G38" i="6"/>
  <c r="G37" i="6"/>
  <c r="G36" i="6"/>
  <c r="G35" i="6"/>
  <c r="G34" i="6"/>
  <c r="G33" i="6"/>
  <c r="F32" i="6"/>
  <c r="E32" i="6"/>
  <c r="G32" i="6" s="1"/>
  <c r="G31" i="6"/>
  <c r="G30" i="6"/>
  <c r="G29" i="6"/>
  <c r="G28" i="6"/>
  <c r="F28" i="6"/>
  <c r="E28" i="6"/>
  <c r="G27" i="6"/>
  <c r="G26" i="6"/>
  <c r="G25" i="6"/>
  <c r="F25" i="6"/>
  <c r="E25" i="6"/>
  <c r="G24" i="6"/>
  <c r="G23" i="6"/>
  <c r="G22" i="6"/>
  <c r="G21" i="6"/>
  <c r="G20" i="6"/>
  <c r="G19" i="6"/>
  <c r="G18" i="6"/>
  <c r="F18" i="6"/>
  <c r="E18" i="6"/>
  <c r="G17" i="6"/>
  <c r="G16" i="6"/>
  <c r="G15" i="6"/>
  <c r="G14" i="6"/>
  <c r="G13" i="6"/>
  <c r="G12" i="6"/>
  <c r="F11" i="6"/>
  <c r="E11" i="6"/>
  <c r="G11" i="6" s="1"/>
  <c r="G10" i="6"/>
  <c r="G9" i="6"/>
  <c r="G8" i="6"/>
  <c r="G7" i="6"/>
  <c r="F7" i="6"/>
  <c r="F6" i="6" s="1"/>
  <c r="E7" i="6"/>
  <c r="G262" i="5"/>
  <c r="G259" i="5"/>
  <c r="G256" i="5"/>
  <c r="G255" i="5"/>
  <c r="G254" i="5"/>
  <c r="G253" i="5"/>
  <c r="G252" i="5"/>
  <c r="G251" i="5"/>
  <c r="F250" i="5"/>
  <c r="E250" i="5"/>
  <c r="G250" i="5" s="1"/>
  <c r="G249" i="5"/>
  <c r="G248" i="5"/>
  <c r="G247" i="5"/>
  <c r="G246" i="5"/>
  <c r="G245" i="5"/>
  <c r="G244" i="5"/>
  <c r="G243" i="5"/>
  <c r="G242" i="5"/>
  <c r="G241" i="5"/>
  <c r="G240" i="5"/>
  <c r="G239" i="5"/>
  <c r="G238" i="5"/>
  <c r="G237" i="5"/>
  <c r="G236" i="5"/>
  <c r="G235" i="5"/>
  <c r="F235" i="5"/>
  <c r="E235" i="5"/>
  <c r="G234" i="5"/>
  <c r="G233" i="5"/>
  <c r="G232" i="5"/>
  <c r="G231" i="5"/>
  <c r="F231" i="5"/>
  <c r="F257" i="5" s="1"/>
  <c r="E231" i="5"/>
  <c r="E257" i="5" s="1"/>
  <c r="G230" i="5"/>
  <c r="G229" i="5"/>
  <c r="G228" i="5"/>
  <c r="G226" i="5"/>
  <c r="G225" i="5"/>
  <c r="G224" i="5"/>
  <c r="G223" i="5"/>
  <c r="F222" i="5"/>
  <c r="E222" i="5"/>
  <c r="G222" i="5" s="1"/>
  <c r="G221" i="5"/>
  <c r="G220" i="5"/>
  <c r="G219" i="5"/>
  <c r="G218" i="5"/>
  <c r="G217" i="5"/>
  <c r="G216" i="5"/>
  <c r="G215" i="5"/>
  <c r="G214" i="5"/>
  <c r="G213" i="5"/>
  <c r="G212" i="5"/>
  <c r="G211" i="5"/>
  <c r="G210" i="5"/>
  <c r="G209" i="5"/>
  <c r="G208" i="5"/>
  <c r="F207" i="5"/>
  <c r="F227" i="5" s="1"/>
  <c r="E207" i="5"/>
  <c r="G207" i="5" s="1"/>
  <c r="G206" i="5"/>
  <c r="G205" i="5"/>
  <c r="G204" i="5"/>
  <c r="G203" i="5"/>
  <c r="G202" i="5"/>
  <c r="G201" i="5"/>
  <c r="G200" i="5"/>
  <c r="G197" i="5"/>
  <c r="G196" i="5"/>
  <c r="F196" i="5"/>
  <c r="E196" i="5"/>
  <c r="G195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F182" i="5"/>
  <c r="F198" i="5" s="1"/>
  <c r="E182" i="5"/>
  <c r="E198" i="5" s="1"/>
  <c r="G198" i="5" s="1"/>
  <c r="G181" i="5"/>
  <c r="G179" i="5"/>
  <c r="G178" i="5"/>
  <c r="F178" i="5"/>
  <c r="E178" i="5"/>
  <c r="G177" i="5"/>
  <c r="G176" i="5"/>
  <c r="G175" i="5"/>
  <c r="G174" i="5"/>
  <c r="F173" i="5"/>
  <c r="E173" i="5"/>
  <c r="G173" i="5" s="1"/>
  <c r="G172" i="5"/>
  <c r="G171" i="5"/>
  <c r="G170" i="5"/>
  <c r="G169" i="5"/>
  <c r="F168" i="5"/>
  <c r="E168" i="5"/>
  <c r="G168" i="5" s="1"/>
  <c r="G167" i="5"/>
  <c r="G166" i="5"/>
  <c r="G165" i="5"/>
  <c r="F165" i="5"/>
  <c r="F180" i="5" s="1"/>
  <c r="F199" i="5" s="1"/>
  <c r="E165" i="5"/>
  <c r="E180" i="5" s="1"/>
  <c r="G162" i="5"/>
  <c r="G161" i="5"/>
  <c r="G160" i="5"/>
  <c r="F159" i="5"/>
  <c r="F158" i="5" s="1"/>
  <c r="E159" i="5"/>
  <c r="G159" i="5" s="1"/>
  <c r="G157" i="5"/>
  <c r="G156" i="5"/>
  <c r="G155" i="5"/>
  <c r="G154" i="5"/>
  <c r="F154" i="5"/>
  <c r="F152" i="5" s="1"/>
  <c r="E154" i="5"/>
  <c r="E152" i="5" s="1"/>
  <c r="G153" i="5"/>
  <c r="G151" i="5"/>
  <c r="G150" i="5"/>
  <c r="G149" i="5"/>
  <c r="F148" i="5"/>
  <c r="E148" i="5"/>
  <c r="G148" i="5" s="1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F128" i="5"/>
  <c r="G128" i="5" s="1"/>
  <c r="E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F110" i="5"/>
  <c r="E110" i="5"/>
  <c r="G110" i="5" s="1"/>
  <c r="G109" i="5"/>
  <c r="F108" i="5"/>
  <c r="G108" i="5" s="1"/>
  <c r="E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F83" i="5"/>
  <c r="E83" i="5"/>
  <c r="E80" i="5" s="1"/>
  <c r="G82" i="5"/>
  <c r="G81" i="5"/>
  <c r="F80" i="5"/>
  <c r="F163" i="5" s="1"/>
  <c r="G78" i="5"/>
  <c r="G77" i="5"/>
  <c r="G76" i="5"/>
  <c r="G75" i="5"/>
  <c r="F75" i="5"/>
  <c r="E75" i="5"/>
  <c r="G74" i="5"/>
  <c r="G73" i="5"/>
  <c r="F72" i="5"/>
  <c r="E72" i="5"/>
  <c r="G72" i="5" s="1"/>
  <c r="G71" i="5"/>
  <c r="G70" i="5"/>
  <c r="G69" i="5"/>
  <c r="G68" i="5"/>
  <c r="G67" i="5"/>
  <c r="F66" i="5"/>
  <c r="E66" i="5"/>
  <c r="G66" i="5" s="1"/>
  <c r="G65" i="5"/>
  <c r="F64" i="5"/>
  <c r="E64" i="5"/>
  <c r="G64" i="5" s="1"/>
  <c r="G63" i="5"/>
  <c r="G62" i="5"/>
  <c r="G61" i="5"/>
  <c r="G60" i="5"/>
  <c r="G59" i="5"/>
  <c r="G58" i="5"/>
  <c r="G57" i="5"/>
  <c r="F57" i="5"/>
  <c r="E57" i="5"/>
  <c r="F56" i="5"/>
  <c r="E56" i="5"/>
  <c r="G56" i="5" s="1"/>
  <c r="G55" i="5"/>
  <c r="G54" i="5"/>
  <c r="G53" i="5"/>
  <c r="G52" i="5"/>
  <c r="G51" i="5"/>
  <c r="G50" i="5"/>
  <c r="G49" i="5"/>
  <c r="G48" i="5"/>
  <c r="G47" i="5"/>
  <c r="G46" i="5"/>
  <c r="G45" i="5"/>
  <c r="F45" i="5"/>
  <c r="E45" i="5"/>
  <c r="G44" i="5"/>
  <c r="G43" i="5"/>
  <c r="G42" i="5"/>
  <c r="G41" i="5"/>
  <c r="G40" i="5"/>
  <c r="G39" i="5"/>
  <c r="G38" i="5"/>
  <c r="G37" i="5"/>
  <c r="G36" i="5"/>
  <c r="G35" i="5"/>
  <c r="G34" i="5"/>
  <c r="G33" i="5"/>
  <c r="F32" i="5"/>
  <c r="E32" i="5"/>
  <c r="G32" i="5" s="1"/>
  <c r="G31" i="5"/>
  <c r="G30" i="5"/>
  <c r="G29" i="5"/>
  <c r="F28" i="5"/>
  <c r="G28" i="5" s="1"/>
  <c r="E28" i="5"/>
  <c r="G27" i="5"/>
  <c r="G26" i="5"/>
  <c r="F25" i="5"/>
  <c r="E25" i="5"/>
  <c r="G25" i="5" s="1"/>
  <c r="G24" i="5"/>
  <c r="G23" i="5"/>
  <c r="G22" i="5"/>
  <c r="G21" i="5"/>
  <c r="G20" i="5"/>
  <c r="G19" i="5"/>
  <c r="F18" i="5"/>
  <c r="E18" i="5"/>
  <c r="G18" i="5" s="1"/>
  <c r="G17" i="5"/>
  <c r="G16" i="5"/>
  <c r="G15" i="5"/>
  <c r="G14" i="5"/>
  <c r="G13" i="5"/>
  <c r="G12" i="5"/>
  <c r="F11" i="5"/>
  <c r="E11" i="5"/>
  <c r="G11" i="5" s="1"/>
  <c r="G10" i="5"/>
  <c r="G9" i="5"/>
  <c r="G8" i="5"/>
  <c r="F7" i="5"/>
  <c r="E7" i="5"/>
  <c r="E6" i="5" s="1"/>
  <c r="F6" i="5"/>
  <c r="F79" i="5" s="1"/>
  <c r="G262" i="4"/>
  <c r="G259" i="4"/>
  <c r="G256" i="4"/>
  <c r="G255" i="4"/>
  <c r="G254" i="4"/>
  <c r="G253" i="4"/>
  <c r="G252" i="4"/>
  <c r="G251" i="4"/>
  <c r="F250" i="4"/>
  <c r="E250" i="4"/>
  <c r="G250" i="4" s="1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F235" i="4"/>
  <c r="G235" i="4" s="1"/>
  <c r="E235" i="4"/>
  <c r="G234" i="4"/>
  <c r="G233" i="4"/>
  <c r="G232" i="4"/>
  <c r="F231" i="4"/>
  <c r="F257" i="4" s="1"/>
  <c r="E231" i="4"/>
  <c r="E257" i="4" s="1"/>
  <c r="G257" i="4" s="1"/>
  <c r="G230" i="4"/>
  <c r="G229" i="4"/>
  <c r="G228" i="4"/>
  <c r="G226" i="4"/>
  <c r="G225" i="4"/>
  <c r="G224" i="4"/>
  <c r="G223" i="4"/>
  <c r="G222" i="4"/>
  <c r="F222" i="4"/>
  <c r="E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F207" i="4"/>
  <c r="G207" i="4" s="1"/>
  <c r="E207" i="4"/>
  <c r="E227" i="4" s="1"/>
  <c r="G206" i="4"/>
  <c r="G205" i="4"/>
  <c r="G204" i="4"/>
  <c r="G203" i="4"/>
  <c r="G202" i="4"/>
  <c r="G201" i="4"/>
  <c r="G200" i="4"/>
  <c r="G197" i="4"/>
  <c r="F196" i="4"/>
  <c r="E196" i="4"/>
  <c r="G196" i="4" s="1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F182" i="4"/>
  <c r="F198" i="4" s="1"/>
  <c r="E182" i="4"/>
  <c r="E198" i="4" s="1"/>
  <c r="G198" i="4" s="1"/>
  <c r="G181" i="4"/>
  <c r="G179" i="4"/>
  <c r="F178" i="4"/>
  <c r="E178" i="4"/>
  <c r="E180" i="4" s="1"/>
  <c r="G177" i="4"/>
  <c r="G176" i="4"/>
  <c r="G175" i="4"/>
  <c r="G174" i="4"/>
  <c r="F173" i="4"/>
  <c r="G173" i="4" s="1"/>
  <c r="E173" i="4"/>
  <c r="G172" i="4"/>
  <c r="G171" i="4"/>
  <c r="G170" i="4"/>
  <c r="G169" i="4"/>
  <c r="G168" i="4"/>
  <c r="F168" i="4"/>
  <c r="E168" i="4"/>
  <c r="G167" i="4"/>
  <c r="G166" i="4"/>
  <c r="F165" i="4"/>
  <c r="G165" i="4" s="1"/>
  <c r="E165" i="4"/>
  <c r="G162" i="4"/>
  <c r="G161" i="4"/>
  <c r="G160" i="4"/>
  <c r="F159" i="4"/>
  <c r="G159" i="4" s="1"/>
  <c r="E159" i="4"/>
  <c r="F158" i="4"/>
  <c r="E158" i="4"/>
  <c r="G158" i="4" s="1"/>
  <c r="G157" i="4"/>
  <c r="G156" i="4"/>
  <c r="G155" i="4"/>
  <c r="F154" i="4"/>
  <c r="E154" i="4"/>
  <c r="E152" i="4" s="1"/>
  <c r="G152" i="4" s="1"/>
  <c r="G153" i="4"/>
  <c r="F152" i="4"/>
  <c r="G151" i="4"/>
  <c r="G150" i="4"/>
  <c r="G149" i="4"/>
  <c r="F148" i="4"/>
  <c r="F128" i="4" s="1"/>
  <c r="E148" i="4"/>
  <c r="G148" i="4" s="1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F110" i="4"/>
  <c r="E110" i="4"/>
  <c r="G109" i="4"/>
  <c r="F108" i="4"/>
  <c r="E108" i="4"/>
  <c r="G108" i="4" s="1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F83" i="4"/>
  <c r="G83" i="4" s="1"/>
  <c r="E83" i="4"/>
  <c r="G82" i="4"/>
  <c r="G81" i="4"/>
  <c r="E80" i="4"/>
  <c r="G78" i="4"/>
  <c r="G77" i="4"/>
  <c r="G76" i="4"/>
  <c r="F75" i="4"/>
  <c r="F72" i="4" s="1"/>
  <c r="E75" i="4"/>
  <c r="E72" i="4" s="1"/>
  <c r="G74" i="4"/>
  <c r="G73" i="4"/>
  <c r="G71" i="4"/>
  <c r="G70" i="4"/>
  <c r="G69" i="4"/>
  <c r="G68" i="4"/>
  <c r="G67" i="4"/>
  <c r="G66" i="4"/>
  <c r="F66" i="4"/>
  <c r="E66" i="4"/>
  <c r="G65" i="4"/>
  <c r="F64" i="4"/>
  <c r="E64" i="4"/>
  <c r="G64" i="4" s="1"/>
  <c r="G63" i="4"/>
  <c r="G62" i="4"/>
  <c r="G61" i="4"/>
  <c r="G60" i="4"/>
  <c r="G59" i="4"/>
  <c r="G58" i="4"/>
  <c r="F57" i="4"/>
  <c r="G57" i="4" s="1"/>
  <c r="E57" i="4"/>
  <c r="E56" i="4" s="1"/>
  <c r="G55" i="4"/>
  <c r="G54" i="4"/>
  <c r="G53" i="4"/>
  <c r="G52" i="4"/>
  <c r="G51" i="4"/>
  <c r="G50" i="4"/>
  <c r="G49" i="4"/>
  <c r="G48" i="4"/>
  <c r="G47" i="4"/>
  <c r="G46" i="4"/>
  <c r="F45" i="4"/>
  <c r="G45" i="4" s="1"/>
  <c r="E45" i="4"/>
  <c r="G44" i="4"/>
  <c r="G43" i="4"/>
  <c r="G42" i="4"/>
  <c r="G41" i="4"/>
  <c r="G40" i="4"/>
  <c r="G39" i="4"/>
  <c r="G38" i="4"/>
  <c r="G37" i="4"/>
  <c r="G36" i="4"/>
  <c r="G35" i="4"/>
  <c r="G34" i="4"/>
  <c r="G33" i="4"/>
  <c r="F32" i="4"/>
  <c r="E32" i="4"/>
  <c r="G32" i="4" s="1"/>
  <c r="G31" i="4"/>
  <c r="G30" i="4"/>
  <c r="G29" i="4"/>
  <c r="F28" i="4"/>
  <c r="E28" i="4"/>
  <c r="G28" i="4" s="1"/>
  <c r="G27" i="4"/>
  <c r="G26" i="4"/>
  <c r="F25" i="4"/>
  <c r="G25" i="4" s="1"/>
  <c r="E25" i="4"/>
  <c r="G24" i="4"/>
  <c r="G23" i="4"/>
  <c r="G22" i="4"/>
  <c r="G21" i="4"/>
  <c r="G20" i="4"/>
  <c r="G19" i="4"/>
  <c r="G18" i="4"/>
  <c r="F18" i="4"/>
  <c r="E18" i="4"/>
  <c r="G17" i="4"/>
  <c r="G16" i="4"/>
  <c r="G15" i="4"/>
  <c r="G14" i="4"/>
  <c r="G13" i="4"/>
  <c r="G12" i="4"/>
  <c r="F11" i="4"/>
  <c r="E11" i="4"/>
  <c r="G11" i="4" s="1"/>
  <c r="G10" i="4"/>
  <c r="G9" i="4"/>
  <c r="G8" i="4"/>
  <c r="F7" i="4"/>
  <c r="G7" i="4" s="1"/>
  <c r="E7" i="4"/>
  <c r="G262" i="3"/>
  <c r="G259" i="3"/>
  <c r="G256" i="3"/>
  <c r="G255" i="3"/>
  <c r="G254" i="3"/>
  <c r="G253" i="3"/>
  <c r="G252" i="3"/>
  <c r="G251" i="3"/>
  <c r="F250" i="3"/>
  <c r="E250" i="3"/>
  <c r="G250" i="3" s="1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F235" i="3"/>
  <c r="E235" i="3"/>
  <c r="G235" i="3" s="1"/>
  <c r="G234" i="3"/>
  <c r="G233" i="3"/>
  <c r="G232" i="3"/>
  <c r="G231" i="3"/>
  <c r="F231" i="3"/>
  <c r="F257" i="3" s="1"/>
  <c r="E231" i="3"/>
  <c r="E257" i="3" s="1"/>
  <c r="G257" i="3" s="1"/>
  <c r="G230" i="3"/>
  <c r="G229" i="3"/>
  <c r="G228" i="3"/>
  <c r="G226" i="3"/>
  <c r="G225" i="3"/>
  <c r="G224" i="3"/>
  <c r="G223" i="3"/>
  <c r="F222" i="3"/>
  <c r="G222" i="3" s="1"/>
  <c r="E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F207" i="3"/>
  <c r="F227" i="3" s="1"/>
  <c r="F258" i="3" s="1"/>
  <c r="E207" i="3"/>
  <c r="E227" i="3" s="1"/>
  <c r="G206" i="3"/>
  <c r="G205" i="3"/>
  <c r="G204" i="3"/>
  <c r="G203" i="3"/>
  <c r="G202" i="3"/>
  <c r="G201" i="3"/>
  <c r="G200" i="3"/>
  <c r="E198" i="3"/>
  <c r="G197" i="3"/>
  <c r="F196" i="3"/>
  <c r="G196" i="3" s="1"/>
  <c r="E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F182" i="3"/>
  <c r="F198" i="3" s="1"/>
  <c r="E182" i="3"/>
  <c r="G181" i="3"/>
  <c r="E180" i="3"/>
  <c r="E199" i="3" s="1"/>
  <c r="G179" i="3"/>
  <c r="F178" i="3"/>
  <c r="G178" i="3" s="1"/>
  <c r="E178" i="3"/>
  <c r="G177" i="3"/>
  <c r="G176" i="3"/>
  <c r="G175" i="3"/>
  <c r="G174" i="3"/>
  <c r="G173" i="3"/>
  <c r="F173" i="3"/>
  <c r="E173" i="3"/>
  <c r="G172" i="3"/>
  <c r="G171" i="3"/>
  <c r="G170" i="3"/>
  <c r="G169" i="3"/>
  <c r="F168" i="3"/>
  <c r="F180" i="3" s="1"/>
  <c r="E168" i="3"/>
  <c r="G167" i="3"/>
  <c r="G166" i="3"/>
  <c r="F165" i="3"/>
  <c r="E165" i="3"/>
  <c r="G165" i="3" s="1"/>
  <c r="G162" i="3"/>
  <c r="G161" i="3"/>
  <c r="G160" i="3"/>
  <c r="G159" i="3"/>
  <c r="F159" i="3"/>
  <c r="F158" i="3" s="1"/>
  <c r="E159" i="3"/>
  <c r="E158" i="3" s="1"/>
  <c r="G158" i="3" s="1"/>
  <c r="G157" i="3"/>
  <c r="G156" i="3"/>
  <c r="G155" i="3"/>
  <c r="F154" i="3"/>
  <c r="F152" i="3" s="1"/>
  <c r="E154" i="3"/>
  <c r="G153" i="3"/>
  <c r="E152" i="3"/>
  <c r="G152" i="3" s="1"/>
  <c r="G151" i="3"/>
  <c r="G150" i="3"/>
  <c r="G149" i="3"/>
  <c r="F148" i="3"/>
  <c r="E148" i="3"/>
  <c r="G148" i="3" s="1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F128" i="3"/>
  <c r="E128" i="3"/>
  <c r="G128" i="3" s="1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F110" i="3"/>
  <c r="E110" i="3"/>
  <c r="G110" i="3" s="1"/>
  <c r="G109" i="3"/>
  <c r="F108" i="3"/>
  <c r="E108" i="3"/>
  <c r="G108" i="3" s="1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F83" i="3"/>
  <c r="E83" i="3"/>
  <c r="E80" i="3" s="1"/>
  <c r="G82" i="3"/>
  <c r="G81" i="3"/>
  <c r="F80" i="3"/>
  <c r="G78" i="3"/>
  <c r="G77" i="3"/>
  <c r="G76" i="3"/>
  <c r="G75" i="3"/>
  <c r="F75" i="3"/>
  <c r="E75" i="3"/>
  <c r="G74" i="3"/>
  <c r="G73" i="3"/>
  <c r="F72" i="3"/>
  <c r="G72" i="3" s="1"/>
  <c r="E72" i="3"/>
  <c r="G71" i="3"/>
  <c r="G70" i="3"/>
  <c r="G69" i="3"/>
  <c r="G68" i="3"/>
  <c r="G67" i="3"/>
  <c r="F66" i="3"/>
  <c r="G66" i="3" s="1"/>
  <c r="E66" i="3"/>
  <c r="G65" i="3"/>
  <c r="F64" i="3"/>
  <c r="E64" i="3"/>
  <c r="G64" i="3" s="1"/>
  <c r="G63" i="3"/>
  <c r="G62" i="3"/>
  <c r="G61" i="3"/>
  <c r="G60" i="3"/>
  <c r="G59" i="3"/>
  <c r="G58" i="3"/>
  <c r="F57" i="3"/>
  <c r="E57" i="3"/>
  <c r="E56" i="3" s="1"/>
  <c r="G56" i="3" s="1"/>
  <c r="F56" i="3"/>
  <c r="G55" i="3"/>
  <c r="G54" i="3"/>
  <c r="G53" i="3"/>
  <c r="G52" i="3"/>
  <c r="G51" i="3"/>
  <c r="G50" i="3"/>
  <c r="G49" i="3"/>
  <c r="G48" i="3"/>
  <c r="G47" i="3"/>
  <c r="G46" i="3"/>
  <c r="F45" i="3"/>
  <c r="E45" i="3"/>
  <c r="G45" i="3" s="1"/>
  <c r="G44" i="3"/>
  <c r="G43" i="3"/>
  <c r="G42" i="3"/>
  <c r="G41" i="3"/>
  <c r="G40" i="3"/>
  <c r="G39" i="3"/>
  <c r="G38" i="3"/>
  <c r="G37" i="3"/>
  <c r="G36" i="3"/>
  <c r="G35" i="3"/>
  <c r="G34" i="3"/>
  <c r="G33" i="3"/>
  <c r="F32" i="3"/>
  <c r="E32" i="3"/>
  <c r="G32" i="3" s="1"/>
  <c r="G31" i="3"/>
  <c r="G30" i="3"/>
  <c r="G29" i="3"/>
  <c r="F28" i="3"/>
  <c r="G28" i="3" s="1"/>
  <c r="E28" i="3"/>
  <c r="G27" i="3"/>
  <c r="G26" i="3"/>
  <c r="F25" i="3"/>
  <c r="E25" i="3"/>
  <c r="G25" i="3" s="1"/>
  <c r="G24" i="3"/>
  <c r="G23" i="3"/>
  <c r="G22" i="3"/>
  <c r="G21" i="3"/>
  <c r="G20" i="3"/>
  <c r="G19" i="3"/>
  <c r="F18" i="3"/>
  <c r="G18" i="3" s="1"/>
  <c r="E18" i="3"/>
  <c r="G17" i="3"/>
  <c r="G16" i="3"/>
  <c r="G15" i="3"/>
  <c r="G14" i="3"/>
  <c r="G13" i="3"/>
  <c r="G12" i="3"/>
  <c r="G11" i="3"/>
  <c r="F11" i="3"/>
  <c r="E11" i="3"/>
  <c r="G10" i="3"/>
  <c r="G9" i="3"/>
  <c r="G8" i="3"/>
  <c r="F7" i="3"/>
  <c r="F6" i="3" s="1"/>
  <c r="F79" i="3" s="1"/>
  <c r="E7" i="3"/>
  <c r="G7" i="3" s="1"/>
  <c r="G262" i="2"/>
  <c r="G259" i="2"/>
  <c r="G256" i="2"/>
  <c r="G255" i="2"/>
  <c r="G254" i="2"/>
  <c r="G253" i="2"/>
  <c r="G252" i="2"/>
  <c r="G251" i="2"/>
  <c r="G250" i="2"/>
  <c r="F250" i="2"/>
  <c r="E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F235" i="2"/>
  <c r="G235" i="2" s="1"/>
  <c r="E235" i="2"/>
  <c r="G234" i="2"/>
  <c r="G233" i="2"/>
  <c r="G232" i="2"/>
  <c r="F231" i="2"/>
  <c r="G231" i="2" s="1"/>
  <c r="E231" i="2"/>
  <c r="E257" i="2" s="1"/>
  <c r="G230" i="2"/>
  <c r="G229" i="2"/>
  <c r="G228" i="2"/>
  <c r="G226" i="2"/>
  <c r="G225" i="2"/>
  <c r="G224" i="2"/>
  <c r="G223" i="2"/>
  <c r="F222" i="2"/>
  <c r="E222" i="2"/>
  <c r="G222" i="2" s="1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F207" i="2"/>
  <c r="F227" i="2" s="1"/>
  <c r="E207" i="2"/>
  <c r="E227" i="2" s="1"/>
  <c r="G206" i="2"/>
  <c r="G205" i="2"/>
  <c r="G204" i="2"/>
  <c r="G203" i="2"/>
  <c r="G202" i="2"/>
  <c r="G201" i="2"/>
  <c r="G200" i="2"/>
  <c r="G197" i="2"/>
  <c r="F196" i="2"/>
  <c r="E196" i="2"/>
  <c r="G196" i="2" s="1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F182" i="2"/>
  <c r="F198" i="2" s="1"/>
  <c r="E182" i="2"/>
  <c r="G182" i="2" s="1"/>
  <c r="G181" i="2"/>
  <c r="G179" i="2"/>
  <c r="F178" i="2"/>
  <c r="E178" i="2"/>
  <c r="G178" i="2" s="1"/>
  <c r="G177" i="2"/>
  <c r="G176" i="2"/>
  <c r="G175" i="2"/>
  <c r="G174" i="2"/>
  <c r="F173" i="2"/>
  <c r="E173" i="2"/>
  <c r="G173" i="2" s="1"/>
  <c r="G172" i="2"/>
  <c r="G171" i="2"/>
  <c r="G170" i="2"/>
  <c r="G169" i="2"/>
  <c r="F168" i="2"/>
  <c r="E168" i="2"/>
  <c r="G168" i="2" s="1"/>
  <c r="G167" i="2"/>
  <c r="G166" i="2"/>
  <c r="F165" i="2"/>
  <c r="G165" i="2" s="1"/>
  <c r="E165" i="2"/>
  <c r="E180" i="2" s="1"/>
  <c r="G162" i="2"/>
  <c r="G161" i="2"/>
  <c r="G160" i="2"/>
  <c r="F159" i="2"/>
  <c r="F158" i="2" s="1"/>
  <c r="E159" i="2"/>
  <c r="E158" i="2" s="1"/>
  <c r="G158" i="2" s="1"/>
  <c r="G157" i="2"/>
  <c r="G156" i="2"/>
  <c r="G155" i="2"/>
  <c r="F154" i="2"/>
  <c r="F152" i="2" s="1"/>
  <c r="E154" i="2"/>
  <c r="G154" i="2" s="1"/>
  <c r="G153" i="2"/>
  <c r="G151" i="2"/>
  <c r="G150" i="2"/>
  <c r="G149" i="2"/>
  <c r="G148" i="2"/>
  <c r="F148" i="2"/>
  <c r="E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F128" i="2"/>
  <c r="E128" i="2"/>
  <c r="G128" i="2" s="1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F110" i="2"/>
  <c r="E110" i="2"/>
  <c r="G109" i="2"/>
  <c r="F108" i="2"/>
  <c r="E108" i="2"/>
  <c r="G108" i="2" s="1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F83" i="2"/>
  <c r="E83" i="2"/>
  <c r="G83" i="2" s="1"/>
  <c r="G82" i="2"/>
  <c r="G81" i="2"/>
  <c r="F80" i="2"/>
  <c r="E80" i="2"/>
  <c r="G80" i="2" s="1"/>
  <c r="G78" i="2"/>
  <c r="G77" i="2"/>
  <c r="G76" i="2"/>
  <c r="F75" i="2"/>
  <c r="G75" i="2" s="1"/>
  <c r="E75" i="2"/>
  <c r="G74" i="2"/>
  <c r="G73" i="2"/>
  <c r="E72" i="2"/>
  <c r="G71" i="2"/>
  <c r="G70" i="2"/>
  <c r="G69" i="2"/>
  <c r="G68" i="2"/>
  <c r="G67" i="2"/>
  <c r="F66" i="2"/>
  <c r="E66" i="2"/>
  <c r="G66" i="2" s="1"/>
  <c r="G65" i="2"/>
  <c r="G64" i="2"/>
  <c r="F64" i="2"/>
  <c r="E64" i="2"/>
  <c r="E56" i="2" s="1"/>
  <c r="G56" i="2" s="1"/>
  <c r="G63" i="2"/>
  <c r="G62" i="2"/>
  <c r="G61" i="2"/>
  <c r="G60" i="2"/>
  <c r="G59" i="2"/>
  <c r="G58" i="2"/>
  <c r="F57" i="2"/>
  <c r="F56" i="2" s="1"/>
  <c r="E57" i="2"/>
  <c r="G57" i="2" s="1"/>
  <c r="G55" i="2"/>
  <c r="G54" i="2"/>
  <c r="G53" i="2"/>
  <c r="G52" i="2"/>
  <c r="G51" i="2"/>
  <c r="G50" i="2"/>
  <c r="G49" i="2"/>
  <c r="G48" i="2"/>
  <c r="G47" i="2"/>
  <c r="G46" i="2"/>
  <c r="F45" i="2"/>
  <c r="E45" i="2"/>
  <c r="G45" i="2" s="1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F32" i="2"/>
  <c r="E32" i="2"/>
  <c r="G31" i="2"/>
  <c r="G30" i="2"/>
  <c r="G29" i="2"/>
  <c r="F28" i="2"/>
  <c r="E28" i="2"/>
  <c r="G28" i="2" s="1"/>
  <c r="G27" i="2"/>
  <c r="G26" i="2"/>
  <c r="G25" i="2"/>
  <c r="F25" i="2"/>
  <c r="E25" i="2"/>
  <c r="G24" i="2"/>
  <c r="G23" i="2"/>
  <c r="G22" i="2"/>
  <c r="G21" i="2"/>
  <c r="G20" i="2"/>
  <c r="G19" i="2"/>
  <c r="F18" i="2"/>
  <c r="E18" i="2"/>
  <c r="G18" i="2" s="1"/>
  <c r="G17" i="2"/>
  <c r="G16" i="2"/>
  <c r="G15" i="2"/>
  <c r="G14" i="2"/>
  <c r="G13" i="2"/>
  <c r="G12" i="2"/>
  <c r="F11" i="2"/>
  <c r="E11" i="2"/>
  <c r="G11" i="2" s="1"/>
  <c r="G10" i="2"/>
  <c r="G9" i="2"/>
  <c r="G8" i="2"/>
  <c r="G7" i="2"/>
  <c r="F7" i="2"/>
  <c r="E7" i="2"/>
  <c r="F6" i="2"/>
  <c r="E6" i="2"/>
  <c r="G6" i="2" s="1"/>
  <c r="G262" i="1"/>
  <c r="G259" i="1"/>
  <c r="G256" i="1"/>
  <c r="G255" i="1"/>
  <c r="G254" i="1"/>
  <c r="G253" i="1"/>
  <c r="G252" i="1"/>
  <c r="G251" i="1"/>
  <c r="F250" i="1"/>
  <c r="E250" i="1"/>
  <c r="G250" i="1" s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F235" i="1"/>
  <c r="E235" i="1"/>
  <c r="G235" i="1" s="1"/>
  <c r="G234" i="1"/>
  <c r="G233" i="1"/>
  <c r="G232" i="1"/>
  <c r="F231" i="1"/>
  <c r="F257" i="1" s="1"/>
  <c r="E231" i="1"/>
  <c r="G230" i="1"/>
  <c r="G229" i="1"/>
  <c r="G228" i="1"/>
  <c r="G226" i="1"/>
  <c r="G225" i="1"/>
  <c r="G224" i="1"/>
  <c r="G223" i="1"/>
  <c r="F222" i="1"/>
  <c r="E222" i="1"/>
  <c r="G222" i="1" s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F207" i="1"/>
  <c r="F227" i="1" s="1"/>
  <c r="F258" i="1" s="1"/>
  <c r="E207" i="1"/>
  <c r="E227" i="1" s="1"/>
  <c r="G206" i="1"/>
  <c r="G205" i="1"/>
  <c r="G204" i="1"/>
  <c r="G203" i="1"/>
  <c r="G202" i="1"/>
  <c r="G201" i="1"/>
  <c r="G200" i="1"/>
  <c r="F198" i="1"/>
  <c r="G197" i="1"/>
  <c r="G196" i="1"/>
  <c r="F196" i="1"/>
  <c r="E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F182" i="1"/>
  <c r="G182" i="1" s="1"/>
  <c r="E182" i="1"/>
  <c r="E198" i="1" s="1"/>
  <c r="G198" i="1" s="1"/>
  <c r="G181" i="1"/>
  <c r="F180" i="1"/>
  <c r="F199" i="1" s="1"/>
  <c r="G179" i="1"/>
  <c r="F178" i="1"/>
  <c r="G178" i="1" s="1"/>
  <c r="E178" i="1"/>
  <c r="G177" i="1"/>
  <c r="G176" i="1"/>
  <c r="G175" i="1"/>
  <c r="G174" i="1"/>
  <c r="G173" i="1"/>
  <c r="F173" i="1"/>
  <c r="E173" i="1"/>
  <c r="G172" i="1"/>
  <c r="G171" i="1"/>
  <c r="G170" i="1"/>
  <c r="G169" i="1"/>
  <c r="F168" i="1"/>
  <c r="E168" i="1"/>
  <c r="G168" i="1" s="1"/>
  <c r="G167" i="1"/>
  <c r="G166" i="1"/>
  <c r="F165" i="1"/>
  <c r="E165" i="1"/>
  <c r="G162" i="1"/>
  <c r="G161" i="1"/>
  <c r="G160" i="1"/>
  <c r="G159" i="1"/>
  <c r="F159" i="1"/>
  <c r="E159" i="1"/>
  <c r="F158" i="1"/>
  <c r="E158" i="1"/>
  <c r="G158" i="1" s="1"/>
  <c r="G157" i="1"/>
  <c r="G156" i="1"/>
  <c r="G155" i="1"/>
  <c r="F154" i="1"/>
  <c r="G154" i="1" s="1"/>
  <c r="E154" i="1"/>
  <c r="E152" i="1" s="1"/>
  <c r="G152" i="1" s="1"/>
  <c r="G153" i="1"/>
  <c r="F152" i="1"/>
  <c r="G151" i="1"/>
  <c r="G150" i="1"/>
  <c r="G149" i="1"/>
  <c r="F148" i="1"/>
  <c r="F128" i="1" s="1"/>
  <c r="E148" i="1"/>
  <c r="G148" i="1" s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F110" i="1"/>
  <c r="E110" i="1"/>
  <c r="G109" i="1"/>
  <c r="F108" i="1"/>
  <c r="E108" i="1"/>
  <c r="G108" i="1" s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F83" i="1"/>
  <c r="F80" i="1" s="1"/>
  <c r="E83" i="1"/>
  <c r="G82" i="1"/>
  <c r="G81" i="1"/>
  <c r="G78" i="1"/>
  <c r="G77" i="1"/>
  <c r="G76" i="1"/>
  <c r="F75" i="1"/>
  <c r="E75" i="1"/>
  <c r="E72" i="1" s="1"/>
  <c r="G72" i="1" s="1"/>
  <c r="G74" i="1"/>
  <c r="G73" i="1"/>
  <c r="F72" i="1"/>
  <c r="G71" i="1"/>
  <c r="G70" i="1"/>
  <c r="G69" i="1"/>
  <c r="G68" i="1"/>
  <c r="G67" i="1"/>
  <c r="F66" i="1"/>
  <c r="G66" i="1" s="1"/>
  <c r="E66" i="1"/>
  <c r="G65" i="1"/>
  <c r="F64" i="1"/>
  <c r="E64" i="1"/>
  <c r="G64" i="1" s="1"/>
  <c r="G63" i="1"/>
  <c r="G62" i="1"/>
  <c r="G61" i="1"/>
  <c r="G60" i="1"/>
  <c r="G59" i="1"/>
  <c r="G58" i="1"/>
  <c r="F57" i="1"/>
  <c r="F56" i="1" s="1"/>
  <c r="E57" i="1"/>
  <c r="G55" i="1"/>
  <c r="G54" i="1"/>
  <c r="G53" i="1"/>
  <c r="G52" i="1"/>
  <c r="G51" i="1"/>
  <c r="G50" i="1"/>
  <c r="G49" i="1"/>
  <c r="G48" i="1"/>
  <c r="G47" i="1"/>
  <c r="G46" i="1"/>
  <c r="F45" i="1"/>
  <c r="E45" i="1"/>
  <c r="G44" i="1"/>
  <c r="G43" i="1"/>
  <c r="G42" i="1"/>
  <c r="G41" i="1"/>
  <c r="G40" i="1"/>
  <c r="G39" i="1"/>
  <c r="G38" i="1"/>
  <c r="G37" i="1"/>
  <c r="G36" i="1"/>
  <c r="G35" i="1"/>
  <c r="G34" i="1"/>
  <c r="G33" i="1"/>
  <c r="F32" i="1"/>
  <c r="E32" i="1"/>
  <c r="G32" i="1" s="1"/>
  <c r="G31" i="1"/>
  <c r="G30" i="1"/>
  <c r="G29" i="1"/>
  <c r="F28" i="1"/>
  <c r="E28" i="1"/>
  <c r="G28" i="1" s="1"/>
  <c r="G27" i="1"/>
  <c r="G26" i="1"/>
  <c r="G25" i="1"/>
  <c r="F25" i="1"/>
  <c r="E25" i="1"/>
  <c r="G24" i="1"/>
  <c r="G23" i="1"/>
  <c r="G22" i="1"/>
  <c r="G21" i="1"/>
  <c r="G20" i="1"/>
  <c r="G19" i="1"/>
  <c r="F18" i="1"/>
  <c r="F6" i="1" s="1"/>
  <c r="F79" i="1" s="1"/>
  <c r="E18" i="1"/>
  <c r="G18" i="1" s="1"/>
  <c r="G17" i="1"/>
  <c r="G16" i="1"/>
  <c r="G15" i="1"/>
  <c r="G14" i="1"/>
  <c r="G13" i="1"/>
  <c r="G12" i="1"/>
  <c r="G11" i="1"/>
  <c r="F11" i="1"/>
  <c r="E11" i="1"/>
  <c r="G10" i="1"/>
  <c r="G9" i="1"/>
  <c r="G8" i="1"/>
  <c r="G7" i="1"/>
  <c r="F7" i="1"/>
  <c r="E7" i="1"/>
  <c r="E6" i="1" s="1"/>
  <c r="G45" i="1" l="1"/>
  <c r="F258" i="5"/>
  <c r="G257" i="5"/>
  <c r="G128" i="7"/>
  <c r="F258" i="7"/>
  <c r="G6" i="8"/>
  <c r="E79" i="8"/>
  <c r="E163" i="8"/>
  <c r="G163" i="8" s="1"/>
  <c r="F199" i="8"/>
  <c r="G199" i="3"/>
  <c r="E56" i="1"/>
  <c r="G56" i="1" s="1"/>
  <c r="G57" i="1"/>
  <c r="G83" i="1"/>
  <c r="E80" i="1"/>
  <c r="E180" i="1"/>
  <c r="G165" i="1"/>
  <c r="F199" i="3"/>
  <c r="E258" i="4"/>
  <c r="F79" i="6"/>
  <c r="G158" i="8"/>
  <c r="G6" i="1"/>
  <c r="F163" i="1"/>
  <c r="F164" i="1" s="1"/>
  <c r="F261" i="1" s="1"/>
  <c r="F263" i="1" s="1"/>
  <c r="G227" i="1"/>
  <c r="F163" i="3"/>
  <c r="F164" i="3" s="1"/>
  <c r="F261" i="3" s="1"/>
  <c r="F263" i="3" s="1"/>
  <c r="F164" i="5"/>
  <c r="F261" i="5" s="1"/>
  <c r="F263" i="5" s="1"/>
  <c r="G152" i="5"/>
  <c r="G80" i="6"/>
  <c r="E163" i="7"/>
  <c r="G163" i="7" s="1"/>
  <c r="E199" i="8"/>
  <c r="G199" i="8" s="1"/>
  <c r="G180" i="8"/>
  <c r="G72" i="2"/>
  <c r="E258" i="2"/>
  <c r="G227" i="2"/>
  <c r="G6" i="5"/>
  <c r="E79" i="5"/>
  <c r="G180" i="6"/>
  <c r="E199" i="6"/>
  <c r="G199" i="6" s="1"/>
  <c r="F79" i="7"/>
  <c r="F164" i="7" s="1"/>
  <c r="F261" i="7" s="1"/>
  <c r="F263" i="7" s="1"/>
  <c r="E257" i="1"/>
  <c r="G257" i="1" s="1"/>
  <c r="F163" i="2"/>
  <c r="G198" i="3"/>
  <c r="G227" i="3"/>
  <c r="E258" i="3"/>
  <c r="G258" i="3" s="1"/>
  <c r="G72" i="4"/>
  <c r="E199" i="4"/>
  <c r="G180" i="4"/>
  <c r="G56" i="6"/>
  <c r="E79" i="1"/>
  <c r="G80" i="3"/>
  <c r="E163" i="3"/>
  <c r="G163" i="3" s="1"/>
  <c r="E199" i="5"/>
  <c r="G199" i="5" s="1"/>
  <c r="G180" i="5"/>
  <c r="E199" i="7"/>
  <c r="G199" i="7" s="1"/>
  <c r="G180" i="7"/>
  <c r="G80" i="5"/>
  <c r="E163" i="5"/>
  <c r="G163" i="5" s="1"/>
  <c r="G227" i="7"/>
  <c r="E258" i="7"/>
  <c r="G258" i="7" s="1"/>
  <c r="E258" i="8"/>
  <c r="E128" i="1"/>
  <c r="G128" i="1" s="1"/>
  <c r="F72" i="2"/>
  <c r="F79" i="2" s="1"/>
  <c r="F164" i="2" s="1"/>
  <c r="F261" i="2" s="1"/>
  <c r="F263" i="2" s="1"/>
  <c r="G159" i="2"/>
  <c r="G207" i="2"/>
  <c r="G180" i="3"/>
  <c r="F6" i="4"/>
  <c r="F79" i="4" s="1"/>
  <c r="G75" i="4"/>
  <c r="F80" i="4"/>
  <c r="F163" i="4" s="1"/>
  <c r="G231" i="4"/>
  <c r="G57" i="6"/>
  <c r="G83" i="6"/>
  <c r="F158" i="6"/>
  <c r="G158" i="6" s="1"/>
  <c r="G165" i="6"/>
  <c r="E257" i="6"/>
  <c r="G257" i="6" s="1"/>
  <c r="G6" i="7"/>
  <c r="E72" i="7"/>
  <c r="G72" i="7" s="1"/>
  <c r="G80" i="7"/>
  <c r="G154" i="7"/>
  <c r="G182" i="7"/>
  <c r="G7" i="8"/>
  <c r="G75" i="1"/>
  <c r="G231" i="1"/>
  <c r="E152" i="2"/>
  <c r="G152" i="2" s="1"/>
  <c r="E198" i="2"/>
  <c r="G198" i="2" s="1"/>
  <c r="G57" i="3"/>
  <c r="G83" i="3"/>
  <c r="G154" i="4"/>
  <c r="G178" i="4"/>
  <c r="G182" i="4"/>
  <c r="F227" i="4"/>
  <c r="F258" i="4" s="1"/>
  <c r="G7" i="5"/>
  <c r="E6" i="6"/>
  <c r="E128" i="6"/>
  <c r="G128" i="6" s="1"/>
  <c r="G159" i="7"/>
  <c r="G207" i="7"/>
  <c r="E79" i="2"/>
  <c r="F180" i="2"/>
  <c r="F199" i="2" s="1"/>
  <c r="E6" i="3"/>
  <c r="F56" i="4"/>
  <c r="G56" i="4" s="1"/>
  <c r="E158" i="5"/>
  <c r="G158" i="5" s="1"/>
  <c r="F158" i="8"/>
  <c r="F163" i="8" s="1"/>
  <c r="F164" i="8" s="1"/>
  <c r="F261" i="8" s="1"/>
  <c r="F263" i="8" s="1"/>
  <c r="E257" i="8"/>
  <c r="G257" i="8" s="1"/>
  <c r="F227" i="6"/>
  <c r="F258" i="6" s="1"/>
  <c r="E163" i="2"/>
  <c r="G163" i="2" s="1"/>
  <c r="G154" i="3"/>
  <c r="G182" i="3"/>
  <c r="F180" i="4"/>
  <c r="F199" i="4" s="1"/>
  <c r="F257" i="2"/>
  <c r="F258" i="2" s="1"/>
  <c r="E227" i="5"/>
  <c r="E257" i="7"/>
  <c r="G257" i="7" s="1"/>
  <c r="F227" i="8"/>
  <c r="F258" i="8" s="1"/>
  <c r="G168" i="3"/>
  <c r="G148" i="7"/>
  <c r="E6" i="4"/>
  <c r="E128" i="4"/>
  <c r="G168" i="8"/>
  <c r="G180" i="2" l="1"/>
  <c r="E258" i="1"/>
  <c r="G258" i="1" s="1"/>
  <c r="G80" i="4"/>
  <c r="G258" i="4"/>
  <c r="G227" i="4"/>
  <c r="G227" i="5"/>
  <c r="E258" i="5"/>
  <c r="G258" i="5" s="1"/>
  <c r="E199" i="2"/>
  <c r="G199" i="2" s="1"/>
  <c r="E79" i="7"/>
  <c r="E258" i="6"/>
  <c r="G258" i="6" s="1"/>
  <c r="E164" i="2"/>
  <c r="G79" i="2"/>
  <c r="E79" i="6"/>
  <c r="G6" i="6"/>
  <c r="G258" i="8"/>
  <c r="E164" i="1"/>
  <c r="G79" i="1"/>
  <c r="G257" i="2"/>
  <c r="F163" i="6"/>
  <c r="G227" i="6"/>
  <c r="E163" i="4"/>
  <c r="G163" i="4" s="1"/>
  <c r="G128" i="4"/>
  <c r="G227" i="8"/>
  <c r="E164" i="5"/>
  <c r="G79" i="5"/>
  <c r="E163" i="6"/>
  <c r="G163" i="6" s="1"/>
  <c r="E199" i="1"/>
  <c r="G199" i="1" s="1"/>
  <c r="G180" i="1"/>
  <c r="E79" i="4"/>
  <c r="G6" i="4"/>
  <c r="E79" i="3"/>
  <c r="G6" i="3"/>
  <c r="F164" i="4"/>
  <c r="F261" i="4" s="1"/>
  <c r="F263" i="4" s="1"/>
  <c r="G80" i="1"/>
  <c r="E163" i="1"/>
  <c r="G163" i="1" s="1"/>
  <c r="G199" i="4"/>
  <c r="F164" i="6"/>
  <c r="F261" i="6" s="1"/>
  <c r="F263" i="6" s="1"/>
  <c r="E164" i="8"/>
  <c r="G79" i="8"/>
  <c r="G258" i="2"/>
  <c r="E261" i="5" l="1"/>
  <c r="G164" i="5"/>
  <c r="E261" i="1"/>
  <c r="G164" i="1"/>
  <c r="E164" i="3"/>
  <c r="G79" i="3"/>
  <c r="G164" i="8"/>
  <c r="E261" i="8"/>
  <c r="G79" i="4"/>
  <c r="E164" i="4"/>
  <c r="E164" i="6"/>
  <c r="G79" i="6"/>
  <c r="E261" i="2"/>
  <c r="G164" i="2"/>
  <c r="G79" i="7"/>
  <c r="E164" i="7"/>
  <c r="E261" i="7" l="1"/>
  <c r="G164" i="7"/>
  <c r="E263" i="8"/>
  <c r="G263" i="8" s="1"/>
  <c r="G261" i="8"/>
  <c r="E263" i="2"/>
  <c r="G263" i="2" s="1"/>
  <c r="G261" i="2"/>
  <c r="G164" i="3"/>
  <c r="E261" i="3"/>
  <c r="E261" i="6"/>
  <c r="G164" i="6"/>
  <c r="E263" i="1"/>
  <c r="G263" i="1" s="1"/>
  <c r="G261" i="1"/>
  <c r="E261" i="4"/>
  <c r="G164" i="4"/>
  <c r="E263" i="5"/>
  <c r="G263" i="5" s="1"/>
  <c r="G261" i="5"/>
  <c r="E263" i="3" l="1"/>
  <c r="G263" i="3" s="1"/>
  <c r="G261" i="3"/>
  <c r="G261" i="4"/>
  <c r="E263" i="4"/>
  <c r="G263" i="4" s="1"/>
  <c r="E263" i="6"/>
  <c r="G263" i="6" s="1"/>
  <c r="G261" i="6"/>
  <c r="G261" i="7"/>
  <c r="E263" i="7"/>
  <c r="G263" i="7" s="1"/>
</calcChain>
</file>

<file path=xl/sharedStrings.xml><?xml version="1.0" encoding="utf-8"?>
<sst xmlns="http://schemas.openxmlformats.org/spreadsheetml/2006/main" count="2200" uniqueCount="253">
  <si>
    <t>第一号第四様式（第十七条第四項関係）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</si>
  <si>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高齢者総合ケアセンター　蓬莱拠点区分  資金収支計算書</t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</si>
  <si>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</si>
  <si>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</si>
  <si>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</si>
  <si>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</si>
  <si>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</si>
  <si>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</si>
  <si>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</si>
  <si>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</si>
  <si>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</si>
  <si>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介護保険事業収入</t>
  </si>
  <si>
    <t>　施設介護料収入</t>
  </si>
  <si>
    <t>　　介護報酬収入</t>
  </si>
  <si>
    <t>　　利用者負担金収入（公費）</t>
  </si>
  <si>
    <t>　　利用者負担金収入（一般）</t>
  </si>
  <si>
    <t>　居宅介護料収入</t>
  </si>
  <si>
    <t>　　介護予防報酬収入</t>
  </si>
  <si>
    <t>　　介護負担金収入（公費）</t>
  </si>
  <si>
    <t>　　介護負担金収入（一般）</t>
  </si>
  <si>
    <t>　　介護予防負担金収入（公費）</t>
  </si>
  <si>
    <t>　　介護予防負担金収入（一般）</t>
  </si>
  <si>
    <t>　地域密着型介護料収入</t>
  </si>
  <si>
    <t>　居宅介護支援介護料収入</t>
  </si>
  <si>
    <t>　　居宅介護支援介護料収入</t>
  </si>
  <si>
    <t>　　介護予防支援介護料収入</t>
  </si>
  <si>
    <t>　介護予防・日常生活支援総合事業収入</t>
  </si>
  <si>
    <t>　　事業費収入</t>
  </si>
  <si>
    <t>　　事業負担金収入（公費）</t>
  </si>
  <si>
    <t>　　事業負担金収入（一般）</t>
  </si>
  <si>
    <t>　利用者等利用料収入</t>
  </si>
  <si>
    <t>　　施設サービス利用料収入</t>
  </si>
  <si>
    <t>　　居宅介護サービス利用料収入</t>
  </si>
  <si>
    <t>　　地域密着型介護サービス利用料収入</t>
  </si>
  <si>
    <t>　　食費収入（公費）</t>
  </si>
  <si>
    <t>　　食費収入（一般）</t>
  </si>
  <si>
    <t>　　食費収入（特定）</t>
  </si>
  <si>
    <t>　　居住費収入（公費）</t>
  </si>
  <si>
    <t>　　居住費収入（一般）</t>
  </si>
  <si>
    <t>　　居住費収入（特定）</t>
  </si>
  <si>
    <t>　　介護予防日常生活支援総合事業利用料収入</t>
  </si>
  <si>
    <t>　　介護予防・日常生活支援総合事業利用料収入</t>
  </si>
  <si>
    <t>　　その他の利用料収入</t>
  </si>
  <si>
    <t>　その他の事業収入</t>
  </si>
  <si>
    <t>　　補助金事業収入</t>
  </si>
  <si>
    <t>　　補助金事業収入（公費）</t>
  </si>
  <si>
    <t>　　補助金事業収入（一般）</t>
  </si>
  <si>
    <t>　　市町村特別事業収入（公費）</t>
  </si>
  <si>
    <t>　　市町村特別事業収入（一般）</t>
  </si>
  <si>
    <t>　　受託事業収入</t>
  </si>
  <si>
    <t>　　受託事業収入（公費）</t>
  </si>
  <si>
    <t>　　受託事業収入（一般）</t>
  </si>
  <si>
    <t>　　その他の事業収入</t>
  </si>
  <si>
    <t>　（保険等査定減）</t>
  </si>
  <si>
    <t>老人福祉事業収入</t>
  </si>
  <si>
    <t>　運営事業収入</t>
  </si>
  <si>
    <t>　　管理費収入</t>
  </si>
  <si>
    <t>指定管理者事業収入</t>
  </si>
  <si>
    <t>　指定管理料収入</t>
  </si>
  <si>
    <t>　利用者負担金収入</t>
  </si>
  <si>
    <t>借入金利息補助金収入</t>
  </si>
  <si>
    <t>経常経費寄附金収入</t>
  </si>
  <si>
    <t>受取利息配当金収入</t>
  </si>
  <si>
    <t>その他の収入</t>
  </si>
  <si>
    <t>　受入研修費収入</t>
  </si>
  <si>
    <t>　利用者等外給食費収入</t>
  </si>
  <si>
    <t>　雑収入</t>
  </si>
  <si>
    <t>　　雑収入</t>
  </si>
  <si>
    <t>　その他の収入</t>
  </si>
  <si>
    <t>流動資産評価益等による資金増加額</t>
  </si>
  <si>
    <t>事業活動収入計（１）</t>
  </si>
  <si>
    <t>支出</t>
  </si>
  <si>
    <t>人件費支出</t>
  </si>
  <si>
    <t>　役員報酬支出</t>
  </si>
  <si>
    <t>　役員退職慰労金支出</t>
  </si>
  <si>
    <t>　職員給料支出</t>
  </si>
  <si>
    <t>　　基本給支出</t>
  </si>
  <si>
    <t>　　役職手当支出</t>
  </si>
  <si>
    <t>　　職種手当支出</t>
  </si>
  <si>
    <t>　　資格手当支出</t>
  </si>
  <si>
    <t>　　住居手当支出</t>
  </si>
  <si>
    <t>　　扶養手当支出</t>
  </si>
  <si>
    <t>　　宿直手当支出</t>
  </si>
  <si>
    <t>　　夜勤手当支出</t>
  </si>
  <si>
    <t>　　通勤手当支出</t>
  </si>
  <si>
    <t>　　研修手当支出</t>
  </si>
  <si>
    <t>　　待機手当支出</t>
  </si>
  <si>
    <t>　　居住支援特別手当支出</t>
  </si>
  <si>
    <t>　　調理早朝勤務手当支出</t>
  </si>
  <si>
    <t>　　地域加算支出</t>
  </si>
  <si>
    <t>　　処遇改善手当支出</t>
  </si>
  <si>
    <t>　　調整手当支出</t>
  </si>
  <si>
    <t>　　年末年始手当支出</t>
  </si>
  <si>
    <t>　　時間外勤務手当支出</t>
  </si>
  <si>
    <t>　　処遇改善支援補助金手当支出</t>
  </si>
  <si>
    <t>　　ベースアップ等支援加算手当支出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</si>
  <si>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</si>
  <si>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</si>
  <si>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</si>
  <si>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</si>
  <si>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</si>
  <si>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　　法定福利費支出</t>
  </si>
  <si>
    <t>事業費支出</t>
  </si>
  <si>
    <t>　給食費支出</t>
  </si>
  <si>
    <t>　介護用品費支出</t>
  </si>
  <si>
    <t>　医薬品費支出</t>
  </si>
  <si>
    <t>　保健衛生費支出</t>
  </si>
  <si>
    <t>　医療費支出</t>
  </si>
  <si>
    <t>　被服費支出</t>
  </si>
  <si>
    <t>　教養娯楽費支出</t>
  </si>
  <si>
    <t>　日用品費支出</t>
  </si>
  <si>
    <t>　保育材料費支出</t>
  </si>
  <si>
    <t>　水道光熱費支出</t>
  </si>
  <si>
    <t>　燃料費支出</t>
  </si>
  <si>
    <t>　消耗器具備品費支出</t>
  </si>
  <si>
    <t>　保険料支出</t>
  </si>
  <si>
    <t>　賃借料支出</t>
  </si>
  <si>
    <t>　車輌費支出</t>
  </si>
  <si>
    <t>　管理費返還支出</t>
  </si>
  <si>
    <t>　雑支出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</si>
  <si>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</si>
  <si>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</si>
  <si>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</si>
  <si>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</si>
  <si>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</si>
  <si>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</si>
  <si>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</si>
  <si>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</si>
  <si>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</si>
  <si>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</si>
  <si>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</si>
  <si>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</si>
  <si>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</si>
  <si>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</si>
  <si>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租税公課支出</t>
  </si>
  <si>
    <t>　保守料支出</t>
  </si>
  <si>
    <t>　渉外費支出</t>
  </si>
  <si>
    <t>　諸会費支出</t>
  </si>
  <si>
    <t>　　雑支出</t>
  </si>
  <si>
    <t>利用者負担軽減額</t>
  </si>
  <si>
    <t>支払利息支出</t>
  </si>
  <si>
    <t>その他の支出</t>
  </si>
  <si>
    <t>　利用者等外給食費支出</t>
  </si>
  <si>
    <t>　その他の費用支出</t>
  </si>
  <si>
    <t>　その他の支出</t>
  </si>
  <si>
    <t>流動資産評価損等による資金減少額</t>
  </si>
  <si>
    <t>　資産評価損</t>
  </si>
  <si>
    <t>　　資産評価損</t>
  </si>
  <si>
    <t>　貸倒損失額</t>
  </si>
  <si>
    <t>　徴収不能額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</si>
  <si>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</si>
  <si>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</si>
  <si>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</si>
  <si>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</si>
  <si>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</si>
  <si>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</si>
  <si>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施設整備等寄附金収入</t>
  </si>
  <si>
    <t>　施設整備等寄附金収入</t>
  </si>
  <si>
    <t>　設備資金借入金元金償還寄附金収入</t>
  </si>
  <si>
    <t>設備資金借入金収入</t>
  </si>
  <si>
    <t>社会福祉連携推進業務設備資金借入金収入</t>
  </si>
  <si>
    <t>固定資産売却収入</t>
  </si>
  <si>
    <t>　車輌運搬具売却収入</t>
  </si>
  <si>
    <t>　器具及び備品売却収入</t>
  </si>
  <si>
    <t>　構築物売却収入</t>
  </si>
  <si>
    <t>　機械及び装置売却収入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</si>
  <si>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</si>
  <si>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</si>
  <si>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</si>
  <si>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</si>
  <si>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　土地取得支出</t>
  </si>
  <si>
    <t>　建物取得支出（基本財産）</t>
  </si>
  <si>
    <t>　建物附属設備取得支出（基本財産）</t>
  </si>
  <si>
    <t>　建物取得支出</t>
  </si>
  <si>
    <t>　建物附属設備取得支出</t>
  </si>
  <si>
    <t>　車輌運搬具取得支出</t>
  </si>
  <si>
    <t>　器具及び備品取得支出</t>
  </si>
  <si>
    <t>　構築物取得支出</t>
  </si>
  <si>
    <t>　機械及び装置取得支出</t>
  </si>
  <si>
    <t>　建設仮勘定取得支出</t>
  </si>
  <si>
    <t>　ソフトウェア取得支出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</si>
  <si>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</si>
  <si>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</si>
  <si>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</si>
  <si>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</si>
  <si>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</si>
  <si>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</si>
  <si>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</si>
  <si>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</si>
  <si>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</si>
  <si>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</si>
  <si>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</si>
  <si>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</si>
  <si>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投資有価証券売却収入</t>
  </si>
  <si>
    <t>積立資産取崩収入</t>
  </si>
  <si>
    <t>　退職給付引当資産取崩収入</t>
  </si>
  <si>
    <t>　役員退職慰労金引当資産取崩収入</t>
  </si>
  <si>
    <t>　奨学金制度積立資産取崩収入</t>
  </si>
  <si>
    <t>　長期預り金積立資産取崩収入</t>
  </si>
  <si>
    <t>　その他の積立資産取崩収入</t>
  </si>
  <si>
    <t>　修繕積立資産取崩収入</t>
  </si>
  <si>
    <t>事業区分間長期借入金収入</t>
  </si>
  <si>
    <t>拠点区分間長期借入金収入</t>
  </si>
  <si>
    <t>サービス区分間長期借入金収入</t>
  </si>
  <si>
    <t>事業区分間長期貸付金回収収入</t>
  </si>
  <si>
    <t>拠点区分間長期貸付金回収収入</t>
  </si>
  <si>
    <t>サービス区分間長期貸付金回収収入</t>
  </si>
  <si>
    <t>事業区分間繰入金収入</t>
  </si>
  <si>
    <t>拠点区分間繰入金収入</t>
  </si>
  <si>
    <t>その他の活動による収入</t>
  </si>
  <si>
    <t>　退職共済預け金返還金収入</t>
  </si>
  <si>
    <t>　会計基準移行に伴う過年度修正額</t>
  </si>
  <si>
    <t>　会計処理訂正に伴う過年度修正額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</si>
  <si>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</si>
  <si>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</si>
  <si>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</si>
  <si>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</si>
  <si>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</si>
  <si>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　奨学金貸付金支出</t>
  </si>
  <si>
    <t>社会福祉連携推進業務長期貸付金支出</t>
  </si>
  <si>
    <t>投資有価証券取得支出</t>
  </si>
  <si>
    <t>積立資産支出</t>
  </si>
  <si>
    <t>　退職給付引当資産支出</t>
  </si>
  <si>
    <t>　長期預り金積立資産支出</t>
  </si>
  <si>
    <t>　施設建設資金積立資産支出</t>
  </si>
  <si>
    <t>　奨学金制度積立資産支出</t>
  </si>
  <si>
    <t>　修繕積立資産支出</t>
  </si>
  <si>
    <t>　役員退職慰労引当資産支出</t>
  </si>
  <si>
    <t>事業区分間長期貸付金支出</t>
  </si>
  <si>
    <t>拠点区分間長期貸付金支出</t>
  </si>
  <si>
    <t>サービス区分間長期貸付金支出</t>
  </si>
  <si>
    <t>事業区分間長期借入金返済支出</t>
  </si>
  <si>
    <t>拠点区分間長期借入金返済支出</t>
  </si>
  <si>
    <t>サービス区分間長期借入金返済支出</t>
  </si>
  <si>
    <t>事業区分間繰入金支出</t>
  </si>
  <si>
    <t>拠点区分間繰入金支出</t>
  </si>
  <si>
    <t>その他の活動による支出</t>
  </si>
  <si>
    <t>　退職共済預け金支出</t>
  </si>
  <si>
    <t>　差入保証金支出</t>
  </si>
  <si>
    <t>　長期前払費用支出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</si>
  <si>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</si>
  <si>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</si>
  <si>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</si>
  <si>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</si>
  <si>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</si>
  <si>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</si>
  <si>
    <t>高齢者総合ケアセンター　ケアプラザ美馬拠点区分  資金収支計算書</t>
    <phoneticPr fontId="4"/>
  </si>
  <si>
    <t>ケアハウス　シャングリラ蓬寿拠点区分  資金収支計算書</t>
    <phoneticPr fontId="4"/>
  </si>
  <si>
    <t>高齢者ケアセンター　ケアプラザ相模原拠点区分  資金収支計算書</t>
    <phoneticPr fontId="4"/>
  </si>
  <si>
    <t>ケアプラザたま拠点区分  資金収支計算書</t>
    <phoneticPr fontId="4"/>
  </si>
  <si>
    <t>ケアプラザたま　アネックス拠点区分  資金収支計算書</t>
    <phoneticPr fontId="4"/>
  </si>
  <si>
    <t>ケアハウス　シャングリラとも拠点区分  資金収支計算書</t>
    <phoneticPr fontId="4"/>
  </si>
  <si>
    <t>市場高齢者共同生活施設拠点区分  資金収支計算書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</si>
</sst>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61105E0F-FECD-4D38-AA37-930AA8C8229F}"/>
    <cellStyle name="標準 3" xfId="1" xr:uid="{A8A26ACB-CDF4-4F43-8BB5-0064A0018D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D5E35-D973-43E2-B5FC-7988A1EE14B7}">
  <sheetPr>
    <pageSetUpPr fitToPage="1"/>
  </sheetPr>
  <dimension ref="B1:H273"/>
  <sheetViews>
    <sheetView showGridLines="0" workbookViewId="0"/>
  </sheetViews>
  <sheetFormatPr defaultRowHeight="18" x14ac:dyDescent="0.45"/>
  <cols>
    <col min="1" max="3" width="3" customWidth="1"/>
    <col min="4" max="4" width="54.5" customWidth="1"/>
    <col min="5" max="8" width="21.296875" customWidth="1"/>
  </cols>
  <sheetData>
    <row r="1" spans="2:8" ht="22.8" x14ac:dyDescent="0.45">
      <c r="B1" s="1"/>
      <c r="C1" s="1"/>
      <c r="D1" s="1"/>
      <c r="E1" s="2"/>
      <c r="F1" s="2"/>
      <c r="G1" s="3"/>
      <c r="H1" s="3" t="s">
        <v>0</v>
      </c>
    </row>
    <row r="2" spans="2:8" ht="22.8" x14ac:dyDescent="0.45">
      <c r="B2" s="4" t="s">
        <v>1</v>
      </c>
      <c r="C2" s="4"/>
      <c r="D2" s="4"/>
      <c r="E2" s="4"/>
      <c r="F2" s="4"/>
      <c r="G2" s="4"/>
      <c r="H2" s="4"/>
    </row>
    <row r="3" spans="2:8" ht="22.8" x14ac:dyDescent="0.45">
      <c r="B3" s="5" t="s">
        <v>2</v>
      </c>
      <c r="C3" s="5"/>
      <c r="D3" s="5"/>
      <c r="E3" s="5"/>
      <c r="F3" s="5"/>
      <c r="G3" s="5"/>
      <c r="H3" s="5"/>
    </row>
    <row r="4" spans="2:8" x14ac:dyDescent="0.45">
      <c r="B4" s="6"/>
      <c r="C4" s="6"/>
      <c r="D4" s="6"/>
      <c r="E4" s="6"/>
      <c r="F4" s="2"/>
      <c r="G4" s="2"/>
      <c r="H4" s="6" t="s">
        <v>3</v>
      </c>
    </row>
    <row r="5" spans="2:8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5">
      <c r="B6" s="9" t="s">
        <v>9</v>
      </c>
      <c r="C6" s="9" t="s">
        <v>10</v>
      </c>
      <c r="D6" s="10" t="s">
        <v>11</v>
      </c>
      <c r="E6" s="11">
        <f>+E7+E11+E18+E25+E28+E32+E45+E55</f>
        <v>385390000</v>
      </c>
      <c r="F6" s="11">
        <f>+F7+F11+F18+F25+F28+F32+F45+F55</f>
        <v>375282654</v>
      </c>
      <c r="G6" s="11">
        <f>E6-F6</f>
        <v>10107346</v>
      </c>
      <c r="H6" s="11"/>
    </row>
    <row r="7" spans="2:8" x14ac:dyDescent="0.45">
      <c r="B7" s="12"/>
      <c r="C7" s="12"/>
      <c r="D7" s="13" t="s">
        <v>12</v>
      </c>
      <c r="E7" s="14">
        <f>+E8+E9+E10</f>
        <v>250634000</v>
      </c>
      <c r="F7" s="14">
        <f>+F8+F9+F10</f>
        <v>244092664</v>
      </c>
      <c r="G7" s="14">
        <f t="shared" ref="G7:G70" si="0">E7-F7</f>
        <v>6541336</v>
      </c>
      <c r="H7" s="14"/>
    </row>
    <row r="8" spans="2:8" x14ac:dyDescent="0.45">
      <c r="B8" s="12"/>
      <c r="C8" s="12"/>
      <c r="D8" s="13" t="s">
        <v>13</v>
      </c>
      <c r="E8" s="14">
        <v>225473000</v>
      </c>
      <c r="F8" s="14">
        <v>219237977</v>
      </c>
      <c r="G8" s="14">
        <f t="shared" si="0"/>
        <v>6235023</v>
      </c>
      <c r="H8" s="14"/>
    </row>
    <row r="9" spans="2:8" x14ac:dyDescent="0.45">
      <c r="B9" s="12"/>
      <c r="C9" s="12"/>
      <c r="D9" s="13" t="s">
        <v>14</v>
      </c>
      <c r="E9" s="14">
        <v>817000</v>
      </c>
      <c r="F9" s="14">
        <v>793403</v>
      </c>
      <c r="G9" s="14">
        <f t="shared" si="0"/>
        <v>23597</v>
      </c>
      <c r="H9" s="14"/>
    </row>
    <row r="10" spans="2:8" x14ac:dyDescent="0.45">
      <c r="B10" s="12"/>
      <c r="C10" s="12"/>
      <c r="D10" s="13" t="s">
        <v>15</v>
      </c>
      <c r="E10" s="14">
        <v>24344000</v>
      </c>
      <c r="F10" s="14">
        <v>24061284</v>
      </c>
      <c r="G10" s="14">
        <f t="shared" si="0"/>
        <v>282716</v>
      </c>
      <c r="H10" s="14"/>
    </row>
    <row r="11" spans="2:8" x14ac:dyDescent="0.45">
      <c r="B11" s="12"/>
      <c r="C11" s="12"/>
      <c r="D11" s="13" t="s">
        <v>16</v>
      </c>
      <c r="E11" s="14">
        <f>+E12+E13+E14+E15+E16+E17</f>
        <v>51830000</v>
      </c>
      <c r="F11" s="14">
        <f>+F12+F13+F14+F15+F16+F17</f>
        <v>49784980</v>
      </c>
      <c r="G11" s="14">
        <f t="shared" si="0"/>
        <v>2045020</v>
      </c>
      <c r="H11" s="14"/>
    </row>
    <row r="12" spans="2:8" x14ac:dyDescent="0.45">
      <c r="B12" s="12"/>
      <c r="C12" s="12"/>
      <c r="D12" s="13" t="s">
        <v>13</v>
      </c>
      <c r="E12" s="14">
        <v>46510000</v>
      </c>
      <c r="F12" s="14">
        <v>44647904</v>
      </c>
      <c r="G12" s="14">
        <f t="shared" si="0"/>
        <v>1862096</v>
      </c>
      <c r="H12" s="14"/>
    </row>
    <row r="13" spans="2:8" x14ac:dyDescent="0.45">
      <c r="B13" s="12"/>
      <c r="C13" s="12"/>
      <c r="D13" s="13" t="s">
        <v>17</v>
      </c>
      <c r="E13" s="14">
        <v>100000</v>
      </c>
      <c r="F13" s="14">
        <v>72819</v>
      </c>
      <c r="G13" s="14">
        <f t="shared" si="0"/>
        <v>27181</v>
      </c>
      <c r="H13" s="14"/>
    </row>
    <row r="14" spans="2:8" x14ac:dyDescent="0.45">
      <c r="B14" s="12"/>
      <c r="C14" s="12"/>
      <c r="D14" s="13" t="s">
        <v>18</v>
      </c>
      <c r="E14" s="14">
        <v>21000</v>
      </c>
      <c r="F14" s="14"/>
      <c r="G14" s="14">
        <f t="shared" si="0"/>
        <v>21000</v>
      </c>
      <c r="H14" s="14"/>
    </row>
    <row r="15" spans="2:8" x14ac:dyDescent="0.45">
      <c r="B15" s="12"/>
      <c r="C15" s="12"/>
      <c r="D15" s="13" t="s">
        <v>19</v>
      </c>
      <c r="E15" s="14">
        <v>5179000</v>
      </c>
      <c r="F15" s="14">
        <v>5056166</v>
      </c>
      <c r="G15" s="14">
        <f t="shared" si="0"/>
        <v>122834</v>
      </c>
      <c r="H15" s="14"/>
    </row>
    <row r="16" spans="2:8" x14ac:dyDescent="0.45">
      <c r="B16" s="12"/>
      <c r="C16" s="12"/>
      <c r="D16" s="13" t="s">
        <v>20</v>
      </c>
      <c r="E16" s="14"/>
      <c r="F16" s="14">
        <v>4958</v>
      </c>
      <c r="G16" s="14">
        <f t="shared" si="0"/>
        <v>-4958</v>
      </c>
      <c r="H16" s="14"/>
    </row>
    <row r="17" spans="2:8" x14ac:dyDescent="0.45">
      <c r="B17" s="12"/>
      <c r="C17" s="12"/>
      <c r="D17" s="13" t="s">
        <v>21</v>
      </c>
      <c r="E17" s="14">
        <v>20000</v>
      </c>
      <c r="F17" s="14">
        <v>3133</v>
      </c>
      <c r="G17" s="14">
        <f t="shared" si="0"/>
        <v>16867</v>
      </c>
      <c r="H17" s="14"/>
    </row>
    <row r="18" spans="2:8" x14ac:dyDescent="0.45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x14ac:dyDescent="0.45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x14ac:dyDescent="0.45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5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5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x14ac:dyDescent="0.45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5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5">
      <c r="B25" s="12"/>
      <c r="C25" s="12"/>
      <c r="D25" s="13" t="s">
        <v>23</v>
      </c>
      <c r="E25" s="14">
        <f>+E26+E27</f>
        <v>12394000</v>
      </c>
      <c r="F25" s="14">
        <f>+F26+F27</f>
        <v>12412050</v>
      </c>
      <c r="G25" s="14">
        <f t="shared" si="0"/>
        <v>-18050</v>
      </c>
      <c r="H25" s="14"/>
    </row>
    <row r="26" spans="2:8" x14ac:dyDescent="0.45">
      <c r="B26" s="12"/>
      <c r="C26" s="12"/>
      <c r="D26" s="13" t="s">
        <v>24</v>
      </c>
      <c r="E26" s="14">
        <v>12076000</v>
      </c>
      <c r="F26" s="14">
        <v>12094450</v>
      </c>
      <c r="G26" s="14">
        <f t="shared" si="0"/>
        <v>-18450</v>
      </c>
      <c r="H26" s="14"/>
    </row>
    <row r="27" spans="2:8" x14ac:dyDescent="0.45">
      <c r="B27" s="12"/>
      <c r="C27" s="12"/>
      <c r="D27" s="13" t="s">
        <v>25</v>
      </c>
      <c r="E27" s="14">
        <v>318000</v>
      </c>
      <c r="F27" s="14">
        <v>317600</v>
      </c>
      <c r="G27" s="14">
        <f t="shared" si="0"/>
        <v>400</v>
      </c>
      <c r="H27" s="14"/>
    </row>
    <row r="28" spans="2:8" x14ac:dyDescent="0.45">
      <c r="B28" s="12"/>
      <c r="C28" s="12"/>
      <c r="D28" s="13" t="s">
        <v>26</v>
      </c>
      <c r="E28" s="14">
        <f>+E29+E30+E31</f>
        <v>3758000</v>
      </c>
      <c r="F28" s="14">
        <f>+F29+F30+F31</f>
        <v>3761430</v>
      </c>
      <c r="G28" s="14">
        <f t="shared" si="0"/>
        <v>-3430</v>
      </c>
      <c r="H28" s="14"/>
    </row>
    <row r="29" spans="2:8" x14ac:dyDescent="0.45">
      <c r="B29" s="12"/>
      <c r="C29" s="12"/>
      <c r="D29" s="13" t="s">
        <v>27</v>
      </c>
      <c r="E29" s="14">
        <v>3380000</v>
      </c>
      <c r="F29" s="14">
        <v>3385287</v>
      </c>
      <c r="G29" s="14">
        <f t="shared" si="0"/>
        <v>-5287</v>
      </c>
      <c r="H29" s="14"/>
    </row>
    <row r="30" spans="2:8" x14ac:dyDescent="0.45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5">
      <c r="B31" s="12"/>
      <c r="C31" s="12"/>
      <c r="D31" s="13" t="s">
        <v>29</v>
      </c>
      <c r="E31" s="14">
        <v>378000</v>
      </c>
      <c r="F31" s="14">
        <v>376143</v>
      </c>
      <c r="G31" s="14">
        <f t="shared" si="0"/>
        <v>1857</v>
      </c>
      <c r="H31" s="14"/>
    </row>
    <row r="32" spans="2:8" x14ac:dyDescent="0.45">
      <c r="B32" s="12"/>
      <c r="C32" s="12"/>
      <c r="D32" s="13" t="s">
        <v>30</v>
      </c>
      <c r="E32" s="14">
        <f>+E33+E34+E35+E36+E37+E38+E39+E40+E41+E42+E43+E44</f>
        <v>64159000</v>
      </c>
      <c r="F32" s="14">
        <f>+F33+F34+F35+F36+F37+F38+F39+F40+F41+F42+F43+F44</f>
        <v>62985141</v>
      </c>
      <c r="G32" s="14">
        <f t="shared" si="0"/>
        <v>1173859</v>
      </c>
      <c r="H32" s="14"/>
    </row>
    <row r="33" spans="2:8" x14ac:dyDescent="0.45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x14ac:dyDescent="0.45">
      <c r="B34" s="12"/>
      <c r="C34" s="12"/>
      <c r="D34" s="13" t="s">
        <v>32</v>
      </c>
      <c r="E34" s="14">
        <v>296000</v>
      </c>
      <c r="F34" s="14">
        <v>237970</v>
      </c>
      <c r="G34" s="14">
        <f t="shared" si="0"/>
        <v>58030</v>
      </c>
      <c r="H34" s="14"/>
    </row>
    <row r="35" spans="2:8" x14ac:dyDescent="0.45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5">
      <c r="B36" s="12"/>
      <c r="C36" s="12"/>
      <c r="D36" s="13" t="s">
        <v>34</v>
      </c>
      <c r="E36" s="14">
        <v>230000</v>
      </c>
      <c r="F36" s="14">
        <v>226066</v>
      </c>
      <c r="G36" s="14">
        <f t="shared" si="0"/>
        <v>3934</v>
      </c>
      <c r="H36" s="14"/>
    </row>
    <row r="37" spans="2:8" x14ac:dyDescent="0.45">
      <c r="B37" s="12"/>
      <c r="C37" s="12"/>
      <c r="D37" s="13" t="s">
        <v>35</v>
      </c>
      <c r="E37" s="14">
        <v>28394000</v>
      </c>
      <c r="F37" s="14">
        <v>28010615</v>
      </c>
      <c r="G37" s="14">
        <f t="shared" si="0"/>
        <v>383385</v>
      </c>
      <c r="H37" s="14"/>
    </row>
    <row r="38" spans="2:8" x14ac:dyDescent="0.45">
      <c r="B38" s="12"/>
      <c r="C38" s="12"/>
      <c r="D38" s="13" t="s">
        <v>36</v>
      </c>
      <c r="E38" s="14">
        <v>10300000</v>
      </c>
      <c r="F38" s="14">
        <v>10032445</v>
      </c>
      <c r="G38" s="14">
        <f t="shared" si="0"/>
        <v>267555</v>
      </c>
      <c r="H38" s="14"/>
    </row>
    <row r="39" spans="2:8" x14ac:dyDescent="0.45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x14ac:dyDescent="0.45">
      <c r="B40" s="12"/>
      <c r="C40" s="12"/>
      <c r="D40" s="13" t="s">
        <v>38</v>
      </c>
      <c r="E40" s="14">
        <v>17650000</v>
      </c>
      <c r="F40" s="14">
        <v>17292480</v>
      </c>
      <c r="G40" s="14">
        <f t="shared" si="0"/>
        <v>357520</v>
      </c>
      <c r="H40" s="14"/>
    </row>
    <row r="41" spans="2:8" x14ac:dyDescent="0.45">
      <c r="B41" s="12"/>
      <c r="C41" s="12"/>
      <c r="D41" s="13" t="s">
        <v>39</v>
      </c>
      <c r="E41" s="14">
        <v>6939000</v>
      </c>
      <c r="F41" s="14">
        <v>6819815</v>
      </c>
      <c r="G41" s="14">
        <f t="shared" si="0"/>
        <v>119185</v>
      </c>
      <c r="H41" s="14"/>
    </row>
    <row r="42" spans="2:8" x14ac:dyDescent="0.45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x14ac:dyDescent="0.45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5">
      <c r="B44" s="12"/>
      <c r="C44" s="12"/>
      <c r="D44" s="13" t="s">
        <v>42</v>
      </c>
      <c r="E44" s="14">
        <v>350000</v>
      </c>
      <c r="F44" s="14">
        <v>365750</v>
      </c>
      <c r="G44" s="14">
        <f t="shared" si="0"/>
        <v>-15750</v>
      </c>
      <c r="H44" s="14"/>
    </row>
    <row r="45" spans="2:8" x14ac:dyDescent="0.45">
      <c r="B45" s="12"/>
      <c r="C45" s="12"/>
      <c r="D45" s="13" t="s">
        <v>43</v>
      </c>
      <c r="E45" s="14">
        <f>+E46+E47+E48+E49+E50+E51+E52+E53+E54</f>
        <v>2615000</v>
      </c>
      <c r="F45" s="14">
        <f>+F46+F47+F48+F49+F50+F51+F52+F53+F54</f>
        <v>2246389</v>
      </c>
      <c r="G45" s="14">
        <f t="shared" si="0"/>
        <v>368611</v>
      </c>
      <c r="H45" s="14"/>
    </row>
    <row r="46" spans="2:8" x14ac:dyDescent="0.45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5">
      <c r="B47" s="12"/>
      <c r="C47" s="12"/>
      <c r="D47" s="13" t="s">
        <v>45</v>
      </c>
      <c r="E47" s="14">
        <v>2179000</v>
      </c>
      <c r="F47" s="14">
        <v>1801219</v>
      </c>
      <c r="G47" s="14">
        <f t="shared" si="0"/>
        <v>377781</v>
      </c>
      <c r="H47" s="14"/>
    </row>
    <row r="48" spans="2:8" x14ac:dyDescent="0.45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5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5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5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5">
      <c r="B52" s="12"/>
      <c r="C52" s="12"/>
      <c r="D52" s="13" t="s">
        <v>50</v>
      </c>
      <c r="E52" s="14">
        <v>436000</v>
      </c>
      <c r="F52" s="14">
        <v>445170</v>
      </c>
      <c r="G52" s="14">
        <f t="shared" si="0"/>
        <v>-9170</v>
      </c>
      <c r="H52" s="14"/>
    </row>
    <row r="53" spans="2:8" x14ac:dyDescent="0.45">
      <c r="B53" s="12"/>
      <c r="C53" s="12"/>
      <c r="D53" s="13" t="s">
        <v>51</v>
      </c>
      <c r="E53" s="14"/>
      <c r="F53" s="14"/>
      <c r="G53" s="14">
        <f t="shared" si="0"/>
        <v>0</v>
      </c>
      <c r="H53" s="14"/>
    </row>
    <row r="54" spans="2:8" x14ac:dyDescent="0.45">
      <c r="B54" s="12"/>
      <c r="C54" s="12"/>
      <c r="D54" s="13" t="s">
        <v>52</v>
      </c>
      <c r="E54" s="14"/>
      <c r="F54" s="14"/>
      <c r="G54" s="14">
        <f t="shared" si="0"/>
        <v>0</v>
      </c>
      <c r="H54" s="14"/>
    </row>
    <row r="55" spans="2:8" x14ac:dyDescent="0.45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x14ac:dyDescent="0.45">
      <c r="B56" s="12"/>
      <c r="C56" s="12"/>
      <c r="D56" s="13" t="s">
        <v>54</v>
      </c>
      <c r="E56" s="14">
        <f>+E57+E64</f>
        <v>0</v>
      </c>
      <c r="F56" s="14">
        <f>+F57+F64</f>
        <v>0</v>
      </c>
      <c r="G56" s="14">
        <f t="shared" si="0"/>
        <v>0</v>
      </c>
      <c r="H56" s="14"/>
    </row>
    <row r="57" spans="2:8" x14ac:dyDescent="0.45">
      <c r="B57" s="12"/>
      <c r="C57" s="12"/>
      <c r="D57" s="13" t="s">
        <v>55</v>
      </c>
      <c r="E57" s="14">
        <f>+E58+E59+E60+E61+E62+E63</f>
        <v>0</v>
      </c>
      <c r="F57" s="14">
        <f>+F58+F59+F60+F61+F62+F63</f>
        <v>0</v>
      </c>
      <c r="G57" s="14">
        <f t="shared" si="0"/>
        <v>0</v>
      </c>
      <c r="H57" s="14"/>
    </row>
    <row r="58" spans="2:8" x14ac:dyDescent="0.45">
      <c r="B58" s="12"/>
      <c r="C58" s="12"/>
      <c r="D58" s="13" t="s">
        <v>56</v>
      </c>
      <c r="E58" s="14"/>
      <c r="F58" s="14"/>
      <c r="G58" s="14">
        <f t="shared" si="0"/>
        <v>0</v>
      </c>
      <c r="H58" s="14"/>
    </row>
    <row r="59" spans="2:8" x14ac:dyDescent="0.45">
      <c r="B59" s="12"/>
      <c r="C59" s="12"/>
      <c r="D59" s="13" t="s">
        <v>42</v>
      </c>
      <c r="E59" s="14"/>
      <c r="F59" s="14"/>
      <c r="G59" s="14">
        <f t="shared" si="0"/>
        <v>0</v>
      </c>
      <c r="H59" s="14"/>
    </row>
    <row r="60" spans="2:8" x14ac:dyDescent="0.45">
      <c r="B60" s="12"/>
      <c r="C60" s="12"/>
      <c r="D60" s="13" t="s">
        <v>44</v>
      </c>
      <c r="E60" s="14"/>
      <c r="F60" s="14"/>
      <c r="G60" s="14">
        <f t="shared" si="0"/>
        <v>0</v>
      </c>
      <c r="H60" s="14"/>
    </row>
    <row r="61" spans="2:8" x14ac:dyDescent="0.45">
      <c r="B61" s="12"/>
      <c r="C61" s="12"/>
      <c r="D61" s="13" t="s">
        <v>45</v>
      </c>
      <c r="E61" s="14"/>
      <c r="F61" s="14"/>
      <c r="G61" s="14">
        <f t="shared" si="0"/>
        <v>0</v>
      </c>
      <c r="H61" s="14"/>
    </row>
    <row r="62" spans="2:8" x14ac:dyDescent="0.45">
      <c r="B62" s="12"/>
      <c r="C62" s="12"/>
      <c r="D62" s="13" t="s">
        <v>46</v>
      </c>
      <c r="E62" s="14"/>
      <c r="F62" s="14"/>
      <c r="G62" s="14">
        <f t="shared" si="0"/>
        <v>0</v>
      </c>
      <c r="H62" s="14"/>
    </row>
    <row r="63" spans="2:8" x14ac:dyDescent="0.45">
      <c r="B63" s="12"/>
      <c r="C63" s="12"/>
      <c r="D63" s="13" t="s">
        <v>52</v>
      </c>
      <c r="E63" s="14"/>
      <c r="F63" s="14"/>
      <c r="G63" s="14">
        <f t="shared" si="0"/>
        <v>0</v>
      </c>
      <c r="H63" s="14"/>
    </row>
    <row r="64" spans="2:8" x14ac:dyDescent="0.45">
      <c r="B64" s="12"/>
      <c r="C64" s="12"/>
      <c r="D64" s="13" t="s">
        <v>43</v>
      </c>
      <c r="E64" s="14">
        <f>+E65</f>
        <v>0</v>
      </c>
      <c r="F64" s="14">
        <f>+F65</f>
        <v>0</v>
      </c>
      <c r="G64" s="14">
        <f t="shared" si="0"/>
        <v>0</v>
      </c>
      <c r="H64" s="14"/>
    </row>
    <row r="65" spans="2:8" x14ac:dyDescent="0.45">
      <c r="B65" s="12"/>
      <c r="C65" s="12"/>
      <c r="D65" s="13" t="s">
        <v>52</v>
      </c>
      <c r="E65" s="14"/>
      <c r="F65" s="14"/>
      <c r="G65" s="14">
        <f t="shared" si="0"/>
        <v>0</v>
      </c>
      <c r="H65" s="14"/>
    </row>
    <row r="66" spans="2:8" x14ac:dyDescent="0.45">
      <c r="B66" s="12"/>
      <c r="C66" s="12"/>
      <c r="D66" s="13" t="s">
        <v>57</v>
      </c>
      <c r="E66" s="14">
        <f>+E67+E68</f>
        <v>0</v>
      </c>
      <c r="F66" s="14">
        <f>+F67+F68</f>
        <v>0</v>
      </c>
      <c r="G66" s="14">
        <f t="shared" si="0"/>
        <v>0</v>
      </c>
      <c r="H66" s="14"/>
    </row>
    <row r="67" spans="2:8" x14ac:dyDescent="0.45">
      <c r="B67" s="12"/>
      <c r="C67" s="12"/>
      <c r="D67" s="13" t="s">
        <v>58</v>
      </c>
      <c r="E67" s="14"/>
      <c r="F67" s="14"/>
      <c r="G67" s="14">
        <f t="shared" si="0"/>
        <v>0</v>
      </c>
      <c r="H67" s="14"/>
    </row>
    <row r="68" spans="2:8" x14ac:dyDescent="0.45">
      <c r="B68" s="12"/>
      <c r="C68" s="12"/>
      <c r="D68" s="13" t="s">
        <v>59</v>
      </c>
      <c r="E68" s="14"/>
      <c r="F68" s="14"/>
      <c r="G68" s="14">
        <f t="shared" si="0"/>
        <v>0</v>
      </c>
      <c r="H68" s="14"/>
    </row>
    <row r="69" spans="2:8" x14ac:dyDescent="0.45">
      <c r="B69" s="12"/>
      <c r="C69" s="12"/>
      <c r="D69" s="13" t="s">
        <v>60</v>
      </c>
      <c r="E69" s="14"/>
      <c r="F69" s="14"/>
      <c r="G69" s="14">
        <f t="shared" si="0"/>
        <v>0</v>
      </c>
      <c r="H69" s="14"/>
    </row>
    <row r="70" spans="2:8" x14ac:dyDescent="0.45">
      <c r="B70" s="12"/>
      <c r="C70" s="12"/>
      <c r="D70" s="13" t="s">
        <v>61</v>
      </c>
      <c r="E70" s="14">
        <v>170000</v>
      </c>
      <c r="F70" s="14">
        <v>170000</v>
      </c>
      <c r="G70" s="14">
        <f t="shared" si="0"/>
        <v>0</v>
      </c>
      <c r="H70" s="14"/>
    </row>
    <row r="71" spans="2:8" x14ac:dyDescent="0.45">
      <c r="B71" s="12"/>
      <c r="C71" s="12"/>
      <c r="D71" s="13" t="s">
        <v>62</v>
      </c>
      <c r="E71" s="14">
        <v>70000</v>
      </c>
      <c r="F71" s="14">
        <v>91065</v>
      </c>
      <c r="G71" s="14">
        <f t="shared" ref="G71:G134" si="1">E71-F71</f>
        <v>-21065</v>
      </c>
      <c r="H71" s="14"/>
    </row>
    <row r="72" spans="2:8" x14ac:dyDescent="0.45">
      <c r="B72" s="12"/>
      <c r="C72" s="12"/>
      <c r="D72" s="13" t="s">
        <v>63</v>
      </c>
      <c r="E72" s="14">
        <f>+E73+E74+E75+E77</f>
        <v>409000</v>
      </c>
      <c r="F72" s="14">
        <f>+F73+F74+F75+F77</f>
        <v>389812</v>
      </c>
      <c r="G72" s="14">
        <f t="shared" si="1"/>
        <v>19188</v>
      </c>
      <c r="H72" s="14"/>
    </row>
    <row r="73" spans="2:8" x14ac:dyDescent="0.45">
      <c r="B73" s="12"/>
      <c r="C73" s="12"/>
      <c r="D73" s="13" t="s">
        <v>64</v>
      </c>
      <c r="E73" s="14">
        <v>38000</v>
      </c>
      <c r="F73" s="14">
        <v>38000</v>
      </c>
      <c r="G73" s="14">
        <f t="shared" si="1"/>
        <v>0</v>
      </c>
      <c r="H73" s="14"/>
    </row>
    <row r="74" spans="2:8" x14ac:dyDescent="0.45">
      <c r="B74" s="12"/>
      <c r="C74" s="12"/>
      <c r="D74" s="13" t="s">
        <v>65</v>
      </c>
      <c r="E74" s="14">
        <v>51000</v>
      </c>
      <c r="F74" s="14">
        <v>50245</v>
      </c>
      <c r="G74" s="14">
        <f t="shared" si="1"/>
        <v>755</v>
      </c>
      <c r="H74" s="14"/>
    </row>
    <row r="75" spans="2:8" x14ac:dyDescent="0.45">
      <c r="B75" s="12"/>
      <c r="C75" s="12"/>
      <c r="D75" s="13" t="s">
        <v>66</v>
      </c>
      <c r="E75" s="14">
        <f>+E76</f>
        <v>320000</v>
      </c>
      <c r="F75" s="14">
        <f>+F76</f>
        <v>301567</v>
      </c>
      <c r="G75" s="14">
        <f t="shared" si="1"/>
        <v>18433</v>
      </c>
      <c r="H75" s="14"/>
    </row>
    <row r="76" spans="2:8" x14ac:dyDescent="0.45">
      <c r="B76" s="12"/>
      <c r="C76" s="12"/>
      <c r="D76" s="13" t="s">
        <v>67</v>
      </c>
      <c r="E76" s="14">
        <v>320000</v>
      </c>
      <c r="F76" s="14">
        <v>301567</v>
      </c>
      <c r="G76" s="14">
        <f t="shared" si="1"/>
        <v>18433</v>
      </c>
      <c r="H76" s="14"/>
    </row>
    <row r="77" spans="2:8" x14ac:dyDescent="0.45">
      <c r="B77" s="12"/>
      <c r="C77" s="12"/>
      <c r="D77" s="13" t="s">
        <v>68</v>
      </c>
      <c r="E77" s="14"/>
      <c r="F77" s="14"/>
      <c r="G77" s="14">
        <f t="shared" si="1"/>
        <v>0</v>
      </c>
      <c r="H77" s="14"/>
    </row>
    <row r="78" spans="2:8" x14ac:dyDescent="0.45">
      <c r="B78" s="12"/>
      <c r="C78" s="12"/>
      <c r="D78" s="13" t="s">
        <v>69</v>
      </c>
      <c r="E78" s="14"/>
      <c r="F78" s="14"/>
      <c r="G78" s="14">
        <f t="shared" si="1"/>
        <v>0</v>
      </c>
      <c r="H78" s="14"/>
    </row>
    <row r="79" spans="2:8" x14ac:dyDescent="0.45">
      <c r="B79" s="12"/>
      <c r="C79" s="15"/>
      <c r="D79" s="16" t="s">
        <v>70</v>
      </c>
      <c r="E79" s="17">
        <f>+E6+E56+E66+E69+E70+E71+E72+E78</f>
        <v>386039000</v>
      </c>
      <c r="F79" s="17">
        <f>+F6+F56+F66+F69+F70+F71+F72+F78</f>
        <v>375933531</v>
      </c>
      <c r="G79" s="17">
        <f t="shared" si="1"/>
        <v>10105469</v>
      </c>
      <c r="H79" s="17"/>
    </row>
    <row r="80" spans="2:8" x14ac:dyDescent="0.45">
      <c r="B80" s="12"/>
      <c r="C80" s="9" t="s">
        <v>71</v>
      </c>
      <c r="D80" s="13" t="s">
        <v>72</v>
      </c>
      <c r="E80" s="14">
        <f>+E81+E82+E83+E104+E105+E106+E107+E108</f>
        <v>308678500</v>
      </c>
      <c r="F80" s="14">
        <f>+F81+F82+F83+F104+F105+F106+F107+F108</f>
        <v>300885199</v>
      </c>
      <c r="G80" s="14">
        <f t="shared" si="1"/>
        <v>7793301</v>
      </c>
      <c r="H80" s="14"/>
    </row>
    <row r="81" spans="2:8" x14ac:dyDescent="0.45">
      <c r="B81" s="12"/>
      <c r="C81" s="12"/>
      <c r="D81" s="13" t="s">
        <v>73</v>
      </c>
      <c r="E81" s="14">
        <v>18560000</v>
      </c>
      <c r="F81" s="14">
        <v>18171200</v>
      </c>
      <c r="G81" s="14">
        <f t="shared" si="1"/>
        <v>388800</v>
      </c>
      <c r="H81" s="14"/>
    </row>
    <row r="82" spans="2:8" x14ac:dyDescent="0.45">
      <c r="B82" s="12"/>
      <c r="C82" s="12"/>
      <c r="D82" s="13" t="s">
        <v>74</v>
      </c>
      <c r="E82" s="14"/>
      <c r="F82" s="14"/>
      <c r="G82" s="14">
        <f t="shared" si="1"/>
        <v>0</v>
      </c>
      <c r="H82" s="14"/>
    </row>
    <row r="83" spans="2:8" x14ac:dyDescent="0.45">
      <c r="B83" s="12"/>
      <c r="C83" s="12"/>
      <c r="D83" s="13" t="s">
        <v>75</v>
      </c>
      <c r="E83" s="14">
        <f>+E84+E85+E86+E87+E88+E89+E90+E91+E92+E93+E94+E95+E96+E97+E98+E99+E100+E101+E102+E103</f>
        <v>163379500</v>
      </c>
      <c r="F83" s="14">
        <f>+F84+F85+F86+F87+F88+F89+F90+F91+F92+F93+F94+F95+F96+F97+F98+F99+F100+F101+F102+F103</f>
        <v>161222172</v>
      </c>
      <c r="G83" s="14">
        <f t="shared" si="1"/>
        <v>2157328</v>
      </c>
      <c r="H83" s="14"/>
    </row>
    <row r="84" spans="2:8" x14ac:dyDescent="0.45">
      <c r="B84" s="12"/>
      <c r="C84" s="12"/>
      <c r="D84" s="13" t="s">
        <v>76</v>
      </c>
      <c r="E84" s="14">
        <v>120531000</v>
      </c>
      <c r="F84" s="14">
        <v>119618015</v>
      </c>
      <c r="G84" s="14">
        <f t="shared" si="1"/>
        <v>912985</v>
      </c>
      <c r="H84" s="14"/>
    </row>
    <row r="85" spans="2:8" x14ac:dyDescent="0.45">
      <c r="B85" s="12"/>
      <c r="C85" s="12"/>
      <c r="D85" s="13" t="s">
        <v>77</v>
      </c>
      <c r="E85" s="14">
        <v>5527000</v>
      </c>
      <c r="F85" s="14">
        <v>5418000</v>
      </c>
      <c r="G85" s="14">
        <f t="shared" si="1"/>
        <v>109000</v>
      </c>
      <c r="H85" s="14"/>
    </row>
    <row r="86" spans="2:8" x14ac:dyDescent="0.45">
      <c r="B86" s="12"/>
      <c r="C86" s="12"/>
      <c r="D86" s="13" t="s">
        <v>78</v>
      </c>
      <c r="E86" s="14">
        <v>4080000</v>
      </c>
      <c r="F86" s="14">
        <v>3915006</v>
      </c>
      <c r="G86" s="14">
        <f t="shared" si="1"/>
        <v>164994</v>
      </c>
      <c r="H86" s="14"/>
    </row>
    <row r="87" spans="2:8" x14ac:dyDescent="0.45">
      <c r="B87" s="12"/>
      <c r="C87" s="12"/>
      <c r="D87" s="13" t="s">
        <v>79</v>
      </c>
      <c r="E87" s="14">
        <v>2780000</v>
      </c>
      <c r="F87" s="14">
        <v>2665646</v>
      </c>
      <c r="G87" s="14">
        <f t="shared" si="1"/>
        <v>114354</v>
      </c>
      <c r="H87" s="14"/>
    </row>
    <row r="88" spans="2:8" x14ac:dyDescent="0.45">
      <c r="B88" s="12"/>
      <c r="C88" s="12"/>
      <c r="D88" s="13" t="s">
        <v>80</v>
      </c>
      <c r="E88" s="14">
        <v>1646000</v>
      </c>
      <c r="F88" s="14">
        <v>1632000</v>
      </c>
      <c r="G88" s="14">
        <f t="shared" si="1"/>
        <v>14000</v>
      </c>
      <c r="H88" s="14"/>
    </row>
    <row r="89" spans="2:8" x14ac:dyDescent="0.45">
      <c r="B89" s="12"/>
      <c r="C89" s="12"/>
      <c r="D89" s="13" t="s">
        <v>81</v>
      </c>
      <c r="E89" s="14">
        <v>1030000</v>
      </c>
      <c r="F89" s="14">
        <v>1010000</v>
      </c>
      <c r="G89" s="14">
        <f t="shared" si="1"/>
        <v>20000</v>
      </c>
      <c r="H89" s="14"/>
    </row>
    <row r="90" spans="2:8" x14ac:dyDescent="0.45">
      <c r="B90" s="12"/>
      <c r="C90" s="12"/>
      <c r="D90" s="13" t="s">
        <v>82</v>
      </c>
      <c r="E90" s="14">
        <v>220000</v>
      </c>
      <c r="F90" s="14">
        <v>147600</v>
      </c>
      <c r="G90" s="14">
        <f t="shared" si="1"/>
        <v>72400</v>
      </c>
      <c r="H90" s="14"/>
    </row>
    <row r="91" spans="2:8" x14ac:dyDescent="0.45">
      <c r="B91" s="12"/>
      <c r="C91" s="12"/>
      <c r="D91" s="13" t="s">
        <v>83</v>
      </c>
      <c r="E91" s="14">
        <v>7200000</v>
      </c>
      <c r="F91" s="14">
        <v>6741100</v>
      </c>
      <c r="G91" s="14">
        <f t="shared" si="1"/>
        <v>458900</v>
      </c>
      <c r="H91" s="14"/>
    </row>
    <row r="92" spans="2:8" x14ac:dyDescent="0.45">
      <c r="B92" s="12"/>
      <c r="C92" s="12"/>
      <c r="D92" s="13" t="s">
        <v>84</v>
      </c>
      <c r="E92" s="14">
        <v>3500000</v>
      </c>
      <c r="F92" s="14">
        <v>3381199</v>
      </c>
      <c r="G92" s="14">
        <f t="shared" si="1"/>
        <v>118801</v>
      </c>
      <c r="H92" s="14"/>
    </row>
    <row r="93" spans="2:8" x14ac:dyDescent="0.45">
      <c r="B93" s="12"/>
      <c r="C93" s="12"/>
      <c r="D93" s="13" t="s">
        <v>85</v>
      </c>
      <c r="E93" s="14"/>
      <c r="F93" s="14"/>
      <c r="G93" s="14">
        <f t="shared" si="1"/>
        <v>0</v>
      </c>
      <c r="H93" s="14"/>
    </row>
    <row r="94" spans="2:8" x14ac:dyDescent="0.45">
      <c r="B94" s="12"/>
      <c r="C94" s="12"/>
      <c r="D94" s="13" t="s">
        <v>86</v>
      </c>
      <c r="E94" s="14">
        <v>410000</v>
      </c>
      <c r="F94" s="14">
        <v>376000</v>
      </c>
      <c r="G94" s="14">
        <f t="shared" si="1"/>
        <v>34000</v>
      </c>
      <c r="H94" s="14"/>
    </row>
    <row r="95" spans="2:8" x14ac:dyDescent="0.45">
      <c r="B95" s="12"/>
      <c r="C95" s="12"/>
      <c r="D95" s="13" t="s">
        <v>87</v>
      </c>
      <c r="E95" s="14"/>
      <c r="F95" s="14"/>
      <c r="G95" s="14">
        <f t="shared" si="1"/>
        <v>0</v>
      </c>
      <c r="H95" s="14"/>
    </row>
    <row r="96" spans="2:8" x14ac:dyDescent="0.45">
      <c r="B96" s="12"/>
      <c r="C96" s="12"/>
      <c r="D96" s="13" t="s">
        <v>88</v>
      </c>
      <c r="E96" s="14">
        <v>150000</v>
      </c>
      <c r="F96" s="14">
        <v>120400</v>
      </c>
      <c r="G96" s="14">
        <f t="shared" si="1"/>
        <v>29600</v>
      </c>
      <c r="H96" s="14"/>
    </row>
    <row r="97" spans="2:8" x14ac:dyDescent="0.45">
      <c r="B97" s="12"/>
      <c r="C97" s="12"/>
      <c r="D97" s="13" t="s">
        <v>89</v>
      </c>
      <c r="E97" s="14"/>
      <c r="F97" s="14"/>
      <c r="G97" s="14">
        <f t="shared" si="1"/>
        <v>0</v>
      </c>
      <c r="H97" s="14"/>
    </row>
    <row r="98" spans="2:8" x14ac:dyDescent="0.45">
      <c r="B98" s="12"/>
      <c r="C98" s="12"/>
      <c r="D98" s="13" t="s">
        <v>90</v>
      </c>
      <c r="E98" s="14">
        <v>4589000</v>
      </c>
      <c r="F98" s="14">
        <v>4516844</v>
      </c>
      <c r="G98" s="14">
        <f t="shared" si="1"/>
        <v>72156</v>
      </c>
      <c r="H98" s="14"/>
    </row>
    <row r="99" spans="2:8" x14ac:dyDescent="0.45">
      <c r="B99" s="12"/>
      <c r="C99" s="12"/>
      <c r="D99" s="13" t="s">
        <v>91</v>
      </c>
      <c r="E99" s="14">
        <v>3480000</v>
      </c>
      <c r="F99" s="14">
        <v>3301775</v>
      </c>
      <c r="G99" s="14">
        <f t="shared" si="1"/>
        <v>178225</v>
      </c>
      <c r="H99" s="14"/>
    </row>
    <row r="100" spans="2:8" x14ac:dyDescent="0.45">
      <c r="B100" s="12"/>
      <c r="C100" s="12"/>
      <c r="D100" s="13" t="s">
        <v>92</v>
      </c>
      <c r="E100" s="14">
        <v>420500</v>
      </c>
      <c r="F100" s="14">
        <v>315300</v>
      </c>
      <c r="G100" s="14">
        <f t="shared" si="1"/>
        <v>105200</v>
      </c>
      <c r="H100" s="14"/>
    </row>
    <row r="101" spans="2:8" x14ac:dyDescent="0.45">
      <c r="B101" s="12"/>
      <c r="C101" s="12"/>
      <c r="D101" s="13" t="s">
        <v>93</v>
      </c>
      <c r="E101" s="14">
        <v>7020000</v>
      </c>
      <c r="F101" s="14">
        <v>7299003</v>
      </c>
      <c r="G101" s="14">
        <f t="shared" si="1"/>
        <v>-279003</v>
      </c>
      <c r="H101" s="14"/>
    </row>
    <row r="102" spans="2:8" x14ac:dyDescent="0.45">
      <c r="B102" s="12"/>
      <c r="C102" s="12"/>
      <c r="D102" s="13" t="s">
        <v>94</v>
      </c>
      <c r="E102" s="14">
        <v>26000</v>
      </c>
      <c r="F102" s="14"/>
      <c r="G102" s="14">
        <f t="shared" si="1"/>
        <v>26000</v>
      </c>
      <c r="H102" s="14"/>
    </row>
    <row r="103" spans="2:8" x14ac:dyDescent="0.45">
      <c r="B103" s="12"/>
      <c r="C103" s="12"/>
      <c r="D103" s="13" t="s">
        <v>95</v>
      </c>
      <c r="E103" s="14">
        <v>770000</v>
      </c>
      <c r="F103" s="14">
        <v>764284</v>
      </c>
      <c r="G103" s="14">
        <f t="shared" si="1"/>
        <v>5716</v>
      </c>
      <c r="H103" s="14"/>
    </row>
    <row r="104" spans="2:8" x14ac:dyDescent="0.45">
      <c r="B104" s="12"/>
      <c r="C104" s="12"/>
      <c r="D104" s="13" t="s">
        <v>96</v>
      </c>
      <c r="E104" s="14">
        <v>31280000</v>
      </c>
      <c r="F104" s="14">
        <v>27687576</v>
      </c>
      <c r="G104" s="14">
        <f t="shared" si="1"/>
        <v>3592424</v>
      </c>
      <c r="H104" s="14"/>
    </row>
    <row r="105" spans="2:8" x14ac:dyDescent="0.45">
      <c r="B105" s="12"/>
      <c r="C105" s="12"/>
      <c r="D105" s="13" t="s">
        <v>97</v>
      </c>
      <c r="E105" s="14">
        <v>49343000</v>
      </c>
      <c r="F105" s="14">
        <v>48243308</v>
      </c>
      <c r="G105" s="14">
        <f t="shared" si="1"/>
        <v>1099692</v>
      </c>
      <c r="H105" s="14"/>
    </row>
    <row r="106" spans="2:8" x14ac:dyDescent="0.45">
      <c r="B106" s="12"/>
      <c r="C106" s="12"/>
      <c r="D106" s="13" t="s">
        <v>98</v>
      </c>
      <c r="E106" s="14">
        <v>4434000</v>
      </c>
      <c r="F106" s="14">
        <v>4350477</v>
      </c>
      <c r="G106" s="14">
        <f t="shared" si="1"/>
        <v>83523</v>
      </c>
      <c r="H106" s="14"/>
    </row>
    <row r="107" spans="2:8" x14ac:dyDescent="0.45">
      <c r="B107" s="12"/>
      <c r="C107" s="12"/>
      <c r="D107" s="13" t="s">
        <v>99</v>
      </c>
      <c r="E107" s="14">
        <v>3021000</v>
      </c>
      <c r="F107" s="14">
        <v>3375201</v>
      </c>
      <c r="G107" s="14">
        <f t="shared" si="1"/>
        <v>-354201</v>
      </c>
      <c r="H107" s="14"/>
    </row>
    <row r="108" spans="2:8" x14ac:dyDescent="0.45">
      <c r="B108" s="12"/>
      <c r="C108" s="12"/>
      <c r="D108" s="13" t="s">
        <v>100</v>
      </c>
      <c r="E108" s="14">
        <f>+E109</f>
        <v>38661000</v>
      </c>
      <c r="F108" s="14">
        <f>+F109</f>
        <v>37835265</v>
      </c>
      <c r="G108" s="14">
        <f t="shared" si="1"/>
        <v>825735</v>
      </c>
      <c r="H108" s="14"/>
    </row>
    <row r="109" spans="2:8" x14ac:dyDescent="0.45">
      <c r="B109" s="12"/>
      <c r="C109" s="12"/>
      <c r="D109" s="13" t="s">
        <v>101</v>
      </c>
      <c r="E109" s="14">
        <v>38661000</v>
      </c>
      <c r="F109" s="14">
        <v>37835265</v>
      </c>
      <c r="G109" s="14">
        <f t="shared" si="1"/>
        <v>825735</v>
      </c>
      <c r="H109" s="14"/>
    </row>
    <row r="110" spans="2:8" x14ac:dyDescent="0.45">
      <c r="B110" s="12"/>
      <c r="C110" s="12"/>
      <c r="D110" s="13" t="s">
        <v>102</v>
      </c>
      <c r="E110" s="14">
        <f>+E111+E112+E113+E114+E115+E116+E117+E118+E119+E120+E121+E122+E123+E124+E125+E126+E127</f>
        <v>75324500</v>
      </c>
      <c r="F110" s="14">
        <f>+F111+F112+F113+F114+F115+F116+F117+F118+F119+F120+F121+F122+F123+F124+F125+F126+F127</f>
        <v>72820265</v>
      </c>
      <c r="G110" s="14">
        <f t="shared" si="1"/>
        <v>2504235</v>
      </c>
      <c r="H110" s="14"/>
    </row>
    <row r="111" spans="2:8" x14ac:dyDescent="0.45">
      <c r="B111" s="12"/>
      <c r="C111" s="12"/>
      <c r="D111" s="13" t="s">
        <v>103</v>
      </c>
      <c r="E111" s="14">
        <v>26990000</v>
      </c>
      <c r="F111" s="14">
        <v>26560489</v>
      </c>
      <c r="G111" s="14">
        <f t="shared" si="1"/>
        <v>429511</v>
      </c>
      <c r="H111" s="14"/>
    </row>
    <row r="112" spans="2:8" x14ac:dyDescent="0.45">
      <c r="B112" s="12"/>
      <c r="C112" s="12"/>
      <c r="D112" s="13" t="s">
        <v>104</v>
      </c>
      <c r="E112" s="14">
        <v>6025000</v>
      </c>
      <c r="F112" s="14">
        <v>5924132</v>
      </c>
      <c r="G112" s="14">
        <f t="shared" si="1"/>
        <v>100868</v>
      </c>
      <c r="H112" s="14"/>
    </row>
    <row r="113" spans="2:8" x14ac:dyDescent="0.45">
      <c r="B113" s="12"/>
      <c r="C113" s="12"/>
      <c r="D113" s="13" t="s">
        <v>105</v>
      </c>
      <c r="E113" s="14">
        <v>17000</v>
      </c>
      <c r="F113" s="14">
        <v>10168</v>
      </c>
      <c r="G113" s="14">
        <f t="shared" si="1"/>
        <v>6832</v>
      </c>
      <c r="H113" s="14"/>
    </row>
    <row r="114" spans="2:8" x14ac:dyDescent="0.45">
      <c r="B114" s="12"/>
      <c r="C114" s="12"/>
      <c r="D114" s="13" t="s">
        <v>106</v>
      </c>
      <c r="E114" s="14">
        <v>3002000</v>
      </c>
      <c r="F114" s="14">
        <v>2454939</v>
      </c>
      <c r="G114" s="14">
        <f t="shared" si="1"/>
        <v>547061</v>
      </c>
      <c r="H114" s="14"/>
    </row>
    <row r="115" spans="2:8" x14ac:dyDescent="0.45">
      <c r="B115" s="12"/>
      <c r="C115" s="12"/>
      <c r="D115" s="13" t="s">
        <v>107</v>
      </c>
      <c r="E115" s="14">
        <v>1000</v>
      </c>
      <c r="F115" s="14"/>
      <c r="G115" s="14">
        <f t="shared" si="1"/>
        <v>1000</v>
      </c>
      <c r="H115" s="14"/>
    </row>
    <row r="116" spans="2:8" x14ac:dyDescent="0.45">
      <c r="B116" s="12"/>
      <c r="C116" s="12"/>
      <c r="D116" s="13" t="s">
        <v>108</v>
      </c>
      <c r="E116" s="14">
        <v>3189000</v>
      </c>
      <c r="F116" s="14">
        <v>2883670</v>
      </c>
      <c r="G116" s="14">
        <f t="shared" si="1"/>
        <v>305330</v>
      </c>
      <c r="H116" s="14"/>
    </row>
    <row r="117" spans="2:8" x14ac:dyDescent="0.45">
      <c r="B117" s="12"/>
      <c r="C117" s="12"/>
      <c r="D117" s="13" t="s">
        <v>109</v>
      </c>
      <c r="E117" s="14">
        <v>1370000</v>
      </c>
      <c r="F117" s="14">
        <v>1080828</v>
      </c>
      <c r="G117" s="14">
        <f t="shared" si="1"/>
        <v>289172</v>
      </c>
      <c r="H117" s="14"/>
    </row>
    <row r="118" spans="2:8" x14ac:dyDescent="0.45">
      <c r="B118" s="12"/>
      <c r="C118" s="12"/>
      <c r="D118" s="13" t="s">
        <v>110</v>
      </c>
      <c r="E118" s="14"/>
      <c r="F118" s="14"/>
      <c r="G118" s="14">
        <f t="shared" si="1"/>
        <v>0</v>
      </c>
      <c r="H118" s="14"/>
    </row>
    <row r="119" spans="2:8" x14ac:dyDescent="0.45">
      <c r="B119" s="12"/>
      <c r="C119" s="12"/>
      <c r="D119" s="13" t="s">
        <v>111</v>
      </c>
      <c r="E119" s="14"/>
      <c r="F119" s="14"/>
      <c r="G119" s="14">
        <f t="shared" si="1"/>
        <v>0</v>
      </c>
      <c r="H119" s="14"/>
    </row>
    <row r="120" spans="2:8" x14ac:dyDescent="0.45">
      <c r="B120" s="12"/>
      <c r="C120" s="12"/>
      <c r="D120" s="13" t="s">
        <v>112</v>
      </c>
      <c r="E120" s="14">
        <v>15523000</v>
      </c>
      <c r="F120" s="14">
        <v>14875344</v>
      </c>
      <c r="G120" s="14">
        <f t="shared" si="1"/>
        <v>647656</v>
      </c>
      <c r="H120" s="14"/>
    </row>
    <row r="121" spans="2:8" x14ac:dyDescent="0.45">
      <c r="B121" s="12"/>
      <c r="C121" s="12"/>
      <c r="D121" s="13" t="s">
        <v>113</v>
      </c>
      <c r="E121" s="14">
        <v>4337000</v>
      </c>
      <c r="F121" s="14">
        <v>4743180</v>
      </c>
      <c r="G121" s="14">
        <f t="shared" si="1"/>
        <v>-406180</v>
      </c>
      <c r="H121" s="14"/>
    </row>
    <row r="122" spans="2:8" x14ac:dyDescent="0.45">
      <c r="B122" s="12"/>
      <c r="C122" s="12"/>
      <c r="D122" s="13" t="s">
        <v>114</v>
      </c>
      <c r="E122" s="14">
        <v>6912000</v>
      </c>
      <c r="F122" s="14">
        <v>6974667</v>
      </c>
      <c r="G122" s="14">
        <f t="shared" si="1"/>
        <v>-62667</v>
      </c>
      <c r="H122" s="14"/>
    </row>
    <row r="123" spans="2:8" x14ac:dyDescent="0.45">
      <c r="B123" s="12"/>
      <c r="C123" s="12"/>
      <c r="D123" s="13" t="s">
        <v>115</v>
      </c>
      <c r="E123" s="14">
        <v>1822500</v>
      </c>
      <c r="F123" s="14">
        <v>1239045</v>
      </c>
      <c r="G123" s="14">
        <f t="shared" si="1"/>
        <v>583455</v>
      </c>
      <c r="H123" s="14"/>
    </row>
    <row r="124" spans="2:8" x14ac:dyDescent="0.45">
      <c r="B124" s="12"/>
      <c r="C124" s="12"/>
      <c r="D124" s="13" t="s">
        <v>116</v>
      </c>
      <c r="E124" s="14">
        <v>4626000</v>
      </c>
      <c r="F124" s="14">
        <v>4763751</v>
      </c>
      <c r="G124" s="14">
        <f t="shared" si="1"/>
        <v>-137751</v>
      </c>
      <c r="H124" s="14"/>
    </row>
    <row r="125" spans="2:8" x14ac:dyDescent="0.45">
      <c r="B125" s="12"/>
      <c r="C125" s="12"/>
      <c r="D125" s="13" t="s">
        <v>117</v>
      </c>
      <c r="E125" s="14">
        <v>1510000</v>
      </c>
      <c r="F125" s="14">
        <v>1308952</v>
      </c>
      <c r="G125" s="14">
        <f t="shared" si="1"/>
        <v>201048</v>
      </c>
      <c r="H125" s="14"/>
    </row>
    <row r="126" spans="2:8" x14ac:dyDescent="0.45">
      <c r="B126" s="12"/>
      <c r="C126" s="12"/>
      <c r="D126" s="13" t="s">
        <v>118</v>
      </c>
      <c r="E126" s="14"/>
      <c r="F126" s="14"/>
      <c r="G126" s="14">
        <f t="shared" si="1"/>
        <v>0</v>
      </c>
      <c r="H126" s="14"/>
    </row>
    <row r="127" spans="2:8" x14ac:dyDescent="0.45">
      <c r="B127" s="12"/>
      <c r="C127" s="12"/>
      <c r="D127" s="13" t="s">
        <v>119</v>
      </c>
      <c r="E127" s="14"/>
      <c r="F127" s="14">
        <v>1100</v>
      </c>
      <c r="G127" s="14">
        <f t="shared" si="1"/>
        <v>-1100</v>
      </c>
      <c r="H127" s="14"/>
    </row>
    <row r="128" spans="2:8" x14ac:dyDescent="0.45">
      <c r="B128" s="12"/>
      <c r="C128" s="12"/>
      <c r="D128" s="13" t="s">
        <v>120</v>
      </c>
      <c r="E128" s="14">
        <f>+E129+E130+E131+E132+E133+E134+E135+E136+E137+E138+E139+E140+E141+E142+E143+E144+E145+E146+E147+E148</f>
        <v>53250000</v>
      </c>
      <c r="F128" s="14">
        <f>+F129+F130+F131+F132+F133+F134+F135+F136+F137+F138+F139+F140+F141+F142+F143+F144+F145+F146+F147+F148</f>
        <v>41715433</v>
      </c>
      <c r="G128" s="14">
        <f t="shared" si="1"/>
        <v>11534567</v>
      </c>
      <c r="H128" s="14"/>
    </row>
    <row r="129" spans="2:8" x14ac:dyDescent="0.45">
      <c r="B129" s="12"/>
      <c r="C129" s="12"/>
      <c r="D129" s="13" t="s">
        <v>121</v>
      </c>
      <c r="E129" s="14">
        <v>1291000</v>
      </c>
      <c r="F129" s="14">
        <v>1092631</v>
      </c>
      <c r="G129" s="14">
        <f t="shared" si="1"/>
        <v>198369</v>
      </c>
      <c r="H129" s="14"/>
    </row>
    <row r="130" spans="2:8" x14ac:dyDescent="0.45">
      <c r="B130" s="12"/>
      <c r="C130" s="12"/>
      <c r="D130" s="13" t="s">
        <v>122</v>
      </c>
      <c r="E130" s="14">
        <v>370000</v>
      </c>
      <c r="F130" s="14">
        <v>219263</v>
      </c>
      <c r="G130" s="14">
        <f t="shared" si="1"/>
        <v>150737</v>
      </c>
      <c r="H130" s="14"/>
    </row>
    <row r="131" spans="2:8" x14ac:dyDescent="0.45">
      <c r="B131" s="12"/>
      <c r="C131" s="12"/>
      <c r="D131" s="13" t="s">
        <v>123</v>
      </c>
      <c r="E131" s="14">
        <v>3445000</v>
      </c>
      <c r="F131" s="14">
        <v>1168987</v>
      </c>
      <c r="G131" s="14">
        <f t="shared" si="1"/>
        <v>2276013</v>
      </c>
      <c r="H131" s="14"/>
    </row>
    <row r="132" spans="2:8" x14ac:dyDescent="0.45">
      <c r="B132" s="12"/>
      <c r="C132" s="12"/>
      <c r="D132" s="13" t="s">
        <v>124</v>
      </c>
      <c r="E132" s="14">
        <v>775000</v>
      </c>
      <c r="F132" s="14">
        <v>661476</v>
      </c>
      <c r="G132" s="14">
        <f t="shared" si="1"/>
        <v>113524</v>
      </c>
      <c r="H132" s="14"/>
    </row>
    <row r="133" spans="2:8" x14ac:dyDescent="0.45">
      <c r="B133" s="12"/>
      <c r="C133" s="12"/>
      <c r="D133" s="13" t="s">
        <v>125</v>
      </c>
      <c r="E133" s="14">
        <v>2653000</v>
      </c>
      <c r="F133" s="14">
        <v>2096822</v>
      </c>
      <c r="G133" s="14">
        <f t="shared" si="1"/>
        <v>556178</v>
      </c>
      <c r="H133" s="14"/>
    </row>
    <row r="134" spans="2:8" x14ac:dyDescent="0.45">
      <c r="B134" s="12"/>
      <c r="C134" s="12"/>
      <c r="D134" s="13" t="s">
        <v>126</v>
      </c>
      <c r="E134" s="14">
        <v>340000</v>
      </c>
      <c r="F134" s="14">
        <v>113893</v>
      </c>
      <c r="G134" s="14">
        <f t="shared" si="1"/>
        <v>226107</v>
      </c>
      <c r="H134" s="14"/>
    </row>
    <row r="135" spans="2:8" x14ac:dyDescent="0.45">
      <c r="B135" s="12"/>
      <c r="C135" s="12"/>
      <c r="D135" s="13" t="s">
        <v>127</v>
      </c>
      <c r="E135" s="14">
        <v>9533000</v>
      </c>
      <c r="F135" s="14">
        <v>6043951</v>
      </c>
      <c r="G135" s="14">
        <f t="shared" ref="G135:G198" si="2">E135-F135</f>
        <v>3489049</v>
      </c>
      <c r="H135" s="14"/>
    </row>
    <row r="136" spans="2:8" x14ac:dyDescent="0.45">
      <c r="B136" s="12"/>
      <c r="C136" s="12"/>
      <c r="D136" s="13" t="s">
        <v>128</v>
      </c>
      <c r="E136" s="14">
        <v>2002000</v>
      </c>
      <c r="F136" s="14">
        <v>1716833</v>
      </c>
      <c r="G136" s="14">
        <f t="shared" si="2"/>
        <v>285167</v>
      </c>
      <c r="H136" s="14"/>
    </row>
    <row r="137" spans="2:8" x14ac:dyDescent="0.45">
      <c r="B137" s="12"/>
      <c r="C137" s="12"/>
      <c r="D137" s="13" t="s">
        <v>129</v>
      </c>
      <c r="E137" s="14">
        <v>355000</v>
      </c>
      <c r="F137" s="14">
        <v>95700</v>
      </c>
      <c r="G137" s="14">
        <f t="shared" si="2"/>
        <v>259300</v>
      </c>
      <c r="H137" s="14"/>
    </row>
    <row r="138" spans="2:8" x14ac:dyDescent="0.45">
      <c r="B138" s="12"/>
      <c r="C138" s="12"/>
      <c r="D138" s="13" t="s">
        <v>130</v>
      </c>
      <c r="E138" s="14">
        <v>405000</v>
      </c>
      <c r="F138" s="14">
        <v>136400</v>
      </c>
      <c r="G138" s="14">
        <f t="shared" si="2"/>
        <v>268600</v>
      </c>
      <c r="H138" s="14"/>
    </row>
    <row r="139" spans="2:8" x14ac:dyDescent="0.45">
      <c r="B139" s="12"/>
      <c r="C139" s="12"/>
      <c r="D139" s="13" t="s">
        <v>131</v>
      </c>
      <c r="E139" s="14">
        <v>19378000</v>
      </c>
      <c r="F139" s="14">
        <v>18582161</v>
      </c>
      <c r="G139" s="14">
        <f t="shared" si="2"/>
        <v>795839</v>
      </c>
      <c r="H139" s="14"/>
    </row>
    <row r="140" spans="2:8" x14ac:dyDescent="0.45">
      <c r="B140" s="12"/>
      <c r="C140" s="12"/>
      <c r="D140" s="13" t="s">
        <v>132</v>
      </c>
      <c r="E140" s="14">
        <v>851000</v>
      </c>
      <c r="F140" s="14">
        <v>556637</v>
      </c>
      <c r="G140" s="14">
        <f t="shared" si="2"/>
        <v>294363</v>
      </c>
      <c r="H140" s="14"/>
    </row>
    <row r="141" spans="2:8" x14ac:dyDescent="0.45">
      <c r="B141" s="12"/>
      <c r="C141" s="12"/>
      <c r="D141" s="13" t="s">
        <v>115</v>
      </c>
      <c r="E141" s="14"/>
      <c r="F141" s="14"/>
      <c r="G141" s="14">
        <f t="shared" si="2"/>
        <v>0</v>
      </c>
      <c r="H141" s="14"/>
    </row>
    <row r="142" spans="2:8" x14ac:dyDescent="0.45">
      <c r="B142" s="12"/>
      <c r="C142" s="12"/>
      <c r="D142" s="13" t="s">
        <v>116</v>
      </c>
      <c r="E142" s="14"/>
      <c r="F142" s="14"/>
      <c r="G142" s="14">
        <f t="shared" si="2"/>
        <v>0</v>
      </c>
      <c r="H142" s="14"/>
    </row>
    <row r="143" spans="2:8" x14ac:dyDescent="0.45">
      <c r="B143" s="12"/>
      <c r="C143" s="12"/>
      <c r="D143" s="13" t="s">
        <v>133</v>
      </c>
      <c r="E143" s="14">
        <v>1675000</v>
      </c>
      <c r="F143" s="14">
        <v>1528050</v>
      </c>
      <c r="G143" s="14">
        <f t="shared" si="2"/>
        <v>146950</v>
      </c>
      <c r="H143" s="14"/>
    </row>
    <row r="144" spans="2:8" x14ac:dyDescent="0.45">
      <c r="B144" s="12"/>
      <c r="C144" s="12"/>
      <c r="D144" s="13" t="s">
        <v>134</v>
      </c>
      <c r="E144" s="14">
        <v>290000</v>
      </c>
      <c r="F144" s="14">
        <v>112230</v>
      </c>
      <c r="G144" s="14">
        <f t="shared" si="2"/>
        <v>177770</v>
      </c>
      <c r="H144" s="14"/>
    </row>
    <row r="145" spans="2:8" x14ac:dyDescent="0.45">
      <c r="B145" s="12"/>
      <c r="C145" s="12"/>
      <c r="D145" s="13" t="s">
        <v>135</v>
      </c>
      <c r="E145" s="14">
        <v>5816000</v>
      </c>
      <c r="F145" s="14">
        <v>5013494</v>
      </c>
      <c r="G145" s="14">
        <f t="shared" si="2"/>
        <v>802506</v>
      </c>
      <c r="H145" s="14"/>
    </row>
    <row r="146" spans="2:8" x14ac:dyDescent="0.45">
      <c r="B146" s="12"/>
      <c r="C146" s="12"/>
      <c r="D146" s="13" t="s">
        <v>136</v>
      </c>
      <c r="E146" s="14">
        <v>1595000</v>
      </c>
      <c r="F146" s="14">
        <v>625515</v>
      </c>
      <c r="G146" s="14">
        <f t="shared" si="2"/>
        <v>969485</v>
      </c>
      <c r="H146" s="14"/>
    </row>
    <row r="147" spans="2:8" x14ac:dyDescent="0.45">
      <c r="B147" s="12"/>
      <c r="C147" s="12"/>
      <c r="D147" s="13" t="s">
        <v>137</v>
      </c>
      <c r="E147" s="14">
        <v>1125000</v>
      </c>
      <c r="F147" s="14">
        <v>793550</v>
      </c>
      <c r="G147" s="14">
        <f t="shared" si="2"/>
        <v>331450</v>
      </c>
      <c r="H147" s="14"/>
    </row>
    <row r="148" spans="2:8" x14ac:dyDescent="0.45">
      <c r="B148" s="12"/>
      <c r="C148" s="12"/>
      <c r="D148" s="13" t="s">
        <v>119</v>
      </c>
      <c r="E148" s="14">
        <f>+E149</f>
        <v>1351000</v>
      </c>
      <c r="F148" s="14">
        <f>+F149</f>
        <v>1157840</v>
      </c>
      <c r="G148" s="14">
        <f t="shared" si="2"/>
        <v>193160</v>
      </c>
      <c r="H148" s="14"/>
    </row>
    <row r="149" spans="2:8" x14ac:dyDescent="0.45">
      <c r="B149" s="12"/>
      <c r="C149" s="12"/>
      <c r="D149" s="13" t="s">
        <v>138</v>
      </c>
      <c r="E149" s="14">
        <v>1351000</v>
      </c>
      <c r="F149" s="14">
        <v>1157840</v>
      </c>
      <c r="G149" s="14">
        <f t="shared" si="2"/>
        <v>193160</v>
      </c>
      <c r="H149" s="14"/>
    </row>
    <row r="150" spans="2:8" x14ac:dyDescent="0.45">
      <c r="B150" s="12"/>
      <c r="C150" s="12"/>
      <c r="D150" s="13" t="s">
        <v>139</v>
      </c>
      <c r="E150" s="14">
        <v>369000</v>
      </c>
      <c r="F150" s="14">
        <v>316591</v>
      </c>
      <c r="G150" s="14">
        <f t="shared" si="2"/>
        <v>52409</v>
      </c>
      <c r="H150" s="14"/>
    </row>
    <row r="151" spans="2:8" x14ac:dyDescent="0.45">
      <c r="B151" s="12"/>
      <c r="C151" s="12"/>
      <c r="D151" s="13" t="s">
        <v>140</v>
      </c>
      <c r="E151" s="14">
        <v>54800</v>
      </c>
      <c r="F151" s="14">
        <v>36680</v>
      </c>
      <c r="G151" s="14">
        <f t="shared" si="2"/>
        <v>18120</v>
      </c>
      <c r="H151" s="14"/>
    </row>
    <row r="152" spans="2:8" x14ac:dyDescent="0.45">
      <c r="B152" s="12"/>
      <c r="C152" s="12"/>
      <c r="D152" s="13" t="s">
        <v>141</v>
      </c>
      <c r="E152" s="14">
        <f>+E153+E154+E156+E157</f>
        <v>400000</v>
      </c>
      <c r="F152" s="14">
        <f>+F153+F154+F156+F157</f>
        <v>50745</v>
      </c>
      <c r="G152" s="14">
        <f t="shared" si="2"/>
        <v>349255</v>
      </c>
      <c r="H152" s="14"/>
    </row>
    <row r="153" spans="2:8" x14ac:dyDescent="0.45">
      <c r="B153" s="12"/>
      <c r="C153" s="12"/>
      <c r="D153" s="13" t="s">
        <v>142</v>
      </c>
      <c r="E153" s="14">
        <v>50000</v>
      </c>
      <c r="F153" s="14">
        <v>50245</v>
      </c>
      <c r="G153" s="14">
        <f t="shared" si="2"/>
        <v>-245</v>
      </c>
      <c r="H153" s="14"/>
    </row>
    <row r="154" spans="2:8" x14ac:dyDescent="0.45">
      <c r="B154" s="12"/>
      <c r="C154" s="12"/>
      <c r="D154" s="13" t="s">
        <v>119</v>
      </c>
      <c r="E154" s="14">
        <f>+E155</f>
        <v>0</v>
      </c>
      <c r="F154" s="14">
        <f>+F155</f>
        <v>500</v>
      </c>
      <c r="G154" s="14">
        <f t="shared" si="2"/>
        <v>-500</v>
      </c>
      <c r="H154" s="14"/>
    </row>
    <row r="155" spans="2:8" x14ac:dyDescent="0.45">
      <c r="B155" s="12"/>
      <c r="C155" s="12"/>
      <c r="D155" s="13" t="s">
        <v>138</v>
      </c>
      <c r="E155" s="14"/>
      <c r="F155" s="14">
        <v>500</v>
      </c>
      <c r="G155" s="14">
        <f t="shared" si="2"/>
        <v>-500</v>
      </c>
      <c r="H155" s="14"/>
    </row>
    <row r="156" spans="2:8" x14ac:dyDescent="0.45">
      <c r="B156" s="12"/>
      <c r="C156" s="12"/>
      <c r="D156" s="13" t="s">
        <v>143</v>
      </c>
      <c r="E156" s="14">
        <v>350000</v>
      </c>
      <c r="F156" s="14"/>
      <c r="G156" s="14">
        <f t="shared" si="2"/>
        <v>350000</v>
      </c>
      <c r="H156" s="14"/>
    </row>
    <row r="157" spans="2:8" x14ac:dyDescent="0.45">
      <c r="B157" s="12"/>
      <c r="C157" s="12"/>
      <c r="D157" s="13" t="s">
        <v>144</v>
      </c>
      <c r="E157" s="14"/>
      <c r="F157" s="14"/>
      <c r="G157" s="14">
        <f t="shared" si="2"/>
        <v>0</v>
      </c>
      <c r="H157" s="14"/>
    </row>
    <row r="158" spans="2:8" x14ac:dyDescent="0.45">
      <c r="B158" s="12"/>
      <c r="C158" s="12"/>
      <c r="D158" s="13" t="s">
        <v>145</v>
      </c>
      <c r="E158" s="14">
        <f>+E159+E161+E162</f>
        <v>0</v>
      </c>
      <c r="F158" s="14">
        <f>+F159+F161+F162</f>
        <v>0</v>
      </c>
      <c r="G158" s="14">
        <f t="shared" si="2"/>
        <v>0</v>
      </c>
      <c r="H158" s="14"/>
    </row>
    <row r="159" spans="2:8" x14ac:dyDescent="0.45">
      <c r="B159" s="12"/>
      <c r="C159" s="12"/>
      <c r="D159" s="13" t="s">
        <v>146</v>
      </c>
      <c r="E159" s="14">
        <f>+E160</f>
        <v>0</v>
      </c>
      <c r="F159" s="14">
        <f>+F160</f>
        <v>0</v>
      </c>
      <c r="G159" s="14">
        <f t="shared" si="2"/>
        <v>0</v>
      </c>
      <c r="H159" s="14"/>
    </row>
    <row r="160" spans="2:8" x14ac:dyDescent="0.45">
      <c r="B160" s="12"/>
      <c r="C160" s="12"/>
      <c r="D160" s="13" t="s">
        <v>147</v>
      </c>
      <c r="E160" s="14"/>
      <c r="F160" s="14"/>
      <c r="G160" s="14">
        <f t="shared" si="2"/>
        <v>0</v>
      </c>
      <c r="H160" s="14"/>
    </row>
    <row r="161" spans="2:8" x14ac:dyDescent="0.45">
      <c r="B161" s="12"/>
      <c r="C161" s="12"/>
      <c r="D161" s="13" t="s">
        <v>148</v>
      </c>
      <c r="E161" s="14"/>
      <c r="F161" s="14"/>
      <c r="G161" s="14">
        <f t="shared" si="2"/>
        <v>0</v>
      </c>
      <c r="H161" s="14"/>
    </row>
    <row r="162" spans="2:8" x14ac:dyDescent="0.45">
      <c r="B162" s="12"/>
      <c r="C162" s="12"/>
      <c r="D162" s="13" t="s">
        <v>149</v>
      </c>
      <c r="E162" s="14"/>
      <c r="F162" s="14"/>
      <c r="G162" s="14">
        <f t="shared" si="2"/>
        <v>0</v>
      </c>
      <c r="H162" s="14"/>
    </row>
    <row r="163" spans="2:8" x14ac:dyDescent="0.45">
      <c r="B163" s="12"/>
      <c r="C163" s="15"/>
      <c r="D163" s="16" t="s">
        <v>150</v>
      </c>
      <c r="E163" s="17">
        <f>+E80+E110+E128+E150+E151+E152+E158</f>
        <v>438076800</v>
      </c>
      <c r="F163" s="17">
        <f>+F80+F110+F128+F150+F151+F152+F158</f>
        <v>415824913</v>
      </c>
      <c r="G163" s="17">
        <f t="shared" si="2"/>
        <v>22251887</v>
      </c>
      <c r="H163" s="17"/>
    </row>
    <row r="164" spans="2:8" x14ac:dyDescent="0.45">
      <c r="B164" s="15"/>
      <c r="C164" s="18" t="s">
        <v>151</v>
      </c>
      <c r="D164" s="19"/>
      <c r="E164" s="20">
        <f xml:space="preserve"> +E79 - E163</f>
        <v>-52037800</v>
      </c>
      <c r="F164" s="20">
        <f xml:space="preserve"> +F79 - F163</f>
        <v>-39891382</v>
      </c>
      <c r="G164" s="20">
        <f t="shared" si="2"/>
        <v>-12146418</v>
      </c>
      <c r="H164" s="20"/>
    </row>
    <row r="165" spans="2:8" x14ac:dyDescent="0.45">
      <c r="B165" s="9" t="s">
        <v>152</v>
      </c>
      <c r="C165" s="9" t="s">
        <v>10</v>
      </c>
      <c r="D165" s="13" t="s">
        <v>153</v>
      </c>
      <c r="E165" s="14">
        <f>+E166+E167</f>
        <v>5730000</v>
      </c>
      <c r="F165" s="14">
        <f>+F166+F167</f>
        <v>5722000</v>
      </c>
      <c r="G165" s="14">
        <f t="shared" si="2"/>
        <v>8000</v>
      </c>
      <c r="H165" s="14"/>
    </row>
    <row r="166" spans="2:8" x14ac:dyDescent="0.45">
      <c r="B166" s="12"/>
      <c r="C166" s="12"/>
      <c r="D166" s="13" t="s">
        <v>154</v>
      </c>
      <c r="E166" s="14">
        <v>5730000</v>
      </c>
      <c r="F166" s="14">
        <v>5722000</v>
      </c>
      <c r="G166" s="14">
        <f t="shared" si="2"/>
        <v>8000</v>
      </c>
      <c r="H166" s="14"/>
    </row>
    <row r="167" spans="2:8" x14ac:dyDescent="0.45">
      <c r="B167" s="12"/>
      <c r="C167" s="12"/>
      <c r="D167" s="13" t="s">
        <v>155</v>
      </c>
      <c r="E167" s="14"/>
      <c r="F167" s="14"/>
      <c r="G167" s="14">
        <f t="shared" si="2"/>
        <v>0</v>
      </c>
      <c r="H167" s="14"/>
    </row>
    <row r="168" spans="2:8" x14ac:dyDescent="0.45">
      <c r="B168" s="12"/>
      <c r="C168" s="12"/>
      <c r="D168" s="13" t="s">
        <v>156</v>
      </c>
      <c r="E168" s="14">
        <f>+E169+E170</f>
        <v>0</v>
      </c>
      <c r="F168" s="14">
        <f>+F169+F170</f>
        <v>0</v>
      </c>
      <c r="G168" s="14">
        <f t="shared" si="2"/>
        <v>0</v>
      </c>
      <c r="H168" s="14"/>
    </row>
    <row r="169" spans="2:8" x14ac:dyDescent="0.45">
      <c r="B169" s="12"/>
      <c r="C169" s="12"/>
      <c r="D169" s="13" t="s">
        <v>157</v>
      </c>
      <c r="E169" s="14"/>
      <c r="F169" s="14"/>
      <c r="G169" s="14">
        <f t="shared" si="2"/>
        <v>0</v>
      </c>
      <c r="H169" s="14"/>
    </row>
    <row r="170" spans="2:8" x14ac:dyDescent="0.45">
      <c r="B170" s="12"/>
      <c r="C170" s="12"/>
      <c r="D170" s="13" t="s">
        <v>158</v>
      </c>
      <c r="E170" s="14"/>
      <c r="F170" s="14"/>
      <c r="G170" s="14">
        <f t="shared" si="2"/>
        <v>0</v>
      </c>
      <c r="H170" s="14"/>
    </row>
    <row r="171" spans="2:8" x14ac:dyDescent="0.45">
      <c r="B171" s="12"/>
      <c r="C171" s="12"/>
      <c r="D171" s="13" t="s">
        <v>159</v>
      </c>
      <c r="E171" s="14"/>
      <c r="F171" s="14"/>
      <c r="G171" s="14">
        <f t="shared" si="2"/>
        <v>0</v>
      </c>
      <c r="H171" s="14"/>
    </row>
    <row r="172" spans="2:8" x14ac:dyDescent="0.45">
      <c r="B172" s="12"/>
      <c r="C172" s="12"/>
      <c r="D172" s="13" t="s">
        <v>160</v>
      </c>
      <c r="E172" s="14"/>
      <c r="F172" s="14"/>
      <c r="G172" s="14">
        <f t="shared" si="2"/>
        <v>0</v>
      </c>
      <c r="H172" s="14"/>
    </row>
    <row r="173" spans="2:8" x14ac:dyDescent="0.45">
      <c r="B173" s="12"/>
      <c r="C173" s="12"/>
      <c r="D173" s="13" t="s">
        <v>161</v>
      </c>
      <c r="E173" s="14">
        <f>+E174+E175+E176+E177</f>
        <v>0</v>
      </c>
      <c r="F173" s="14">
        <f>+F174+F175+F176+F177</f>
        <v>35200</v>
      </c>
      <c r="G173" s="14">
        <f t="shared" si="2"/>
        <v>-35200</v>
      </c>
      <c r="H173" s="14"/>
    </row>
    <row r="174" spans="2:8" x14ac:dyDescent="0.45">
      <c r="B174" s="12"/>
      <c r="C174" s="12"/>
      <c r="D174" s="13" t="s">
        <v>162</v>
      </c>
      <c r="E174" s="14"/>
      <c r="F174" s="14">
        <v>35200</v>
      </c>
      <c r="G174" s="14">
        <f t="shared" si="2"/>
        <v>-35200</v>
      </c>
      <c r="H174" s="14"/>
    </row>
    <row r="175" spans="2:8" x14ac:dyDescent="0.45">
      <c r="B175" s="12"/>
      <c r="C175" s="12"/>
      <c r="D175" s="13" t="s">
        <v>163</v>
      </c>
      <c r="E175" s="14"/>
      <c r="F175" s="14"/>
      <c r="G175" s="14">
        <f t="shared" si="2"/>
        <v>0</v>
      </c>
      <c r="H175" s="14"/>
    </row>
    <row r="176" spans="2:8" x14ac:dyDescent="0.45">
      <c r="B176" s="12"/>
      <c r="C176" s="12"/>
      <c r="D176" s="13" t="s">
        <v>164</v>
      </c>
      <c r="E176" s="14"/>
      <c r="F176" s="14"/>
      <c r="G176" s="14">
        <f t="shared" si="2"/>
        <v>0</v>
      </c>
      <c r="H176" s="14"/>
    </row>
    <row r="177" spans="2:8" x14ac:dyDescent="0.45">
      <c r="B177" s="12"/>
      <c r="C177" s="12"/>
      <c r="D177" s="13" t="s">
        <v>165</v>
      </c>
      <c r="E177" s="14"/>
      <c r="F177" s="14"/>
      <c r="G177" s="14">
        <f t="shared" si="2"/>
        <v>0</v>
      </c>
      <c r="H177" s="14"/>
    </row>
    <row r="178" spans="2:8" x14ac:dyDescent="0.45">
      <c r="B178" s="12"/>
      <c r="C178" s="12"/>
      <c r="D178" s="13" t="s">
        <v>166</v>
      </c>
      <c r="E178" s="14">
        <f>+E179</f>
        <v>0</v>
      </c>
      <c r="F178" s="14">
        <f>+F179</f>
        <v>0</v>
      </c>
      <c r="G178" s="14">
        <f t="shared" si="2"/>
        <v>0</v>
      </c>
      <c r="H178" s="14"/>
    </row>
    <row r="179" spans="2:8" x14ac:dyDescent="0.45">
      <c r="B179" s="12"/>
      <c r="C179" s="12"/>
      <c r="D179" s="13" t="s">
        <v>68</v>
      </c>
      <c r="E179" s="14"/>
      <c r="F179" s="14"/>
      <c r="G179" s="14">
        <f t="shared" si="2"/>
        <v>0</v>
      </c>
      <c r="H179" s="14"/>
    </row>
    <row r="180" spans="2:8" x14ac:dyDescent="0.45">
      <c r="B180" s="12"/>
      <c r="C180" s="15"/>
      <c r="D180" s="16" t="s">
        <v>167</v>
      </c>
      <c r="E180" s="17">
        <f>+E165+E168+E171+E172+E173+E178</f>
        <v>5730000</v>
      </c>
      <c r="F180" s="17">
        <f>+F165+F168+F171+F172+F173+F178</f>
        <v>5757200</v>
      </c>
      <c r="G180" s="17">
        <f t="shared" si="2"/>
        <v>-27200</v>
      </c>
      <c r="H180" s="17"/>
    </row>
    <row r="181" spans="2:8" x14ac:dyDescent="0.45">
      <c r="B181" s="12"/>
      <c r="C181" s="9" t="s">
        <v>71</v>
      </c>
      <c r="D181" s="13" t="s">
        <v>168</v>
      </c>
      <c r="E181" s="14"/>
      <c r="F181" s="14"/>
      <c r="G181" s="14">
        <f t="shared" si="2"/>
        <v>0</v>
      </c>
      <c r="H181" s="14"/>
    </row>
    <row r="182" spans="2:8" x14ac:dyDescent="0.45">
      <c r="B182" s="12"/>
      <c r="C182" s="12"/>
      <c r="D182" s="13" t="s">
        <v>169</v>
      </c>
      <c r="E182" s="14">
        <f>+E183+E184+E185+E186+E187+E188+E189+E190+E191+E192+E193</f>
        <v>37845000</v>
      </c>
      <c r="F182" s="14">
        <f>+F183+F184+F185+F186+F187+F188+F189+F190+F191+F192+F193</f>
        <v>31582303</v>
      </c>
      <c r="G182" s="14">
        <f t="shared" si="2"/>
        <v>6262697</v>
      </c>
      <c r="H182" s="14"/>
    </row>
    <row r="183" spans="2:8" x14ac:dyDescent="0.45">
      <c r="B183" s="12"/>
      <c r="C183" s="12"/>
      <c r="D183" s="13" t="s">
        <v>170</v>
      </c>
      <c r="E183" s="14"/>
      <c r="F183" s="14"/>
      <c r="G183" s="14">
        <f t="shared" si="2"/>
        <v>0</v>
      </c>
      <c r="H183" s="14"/>
    </row>
    <row r="184" spans="2:8" x14ac:dyDescent="0.45">
      <c r="B184" s="12"/>
      <c r="C184" s="12"/>
      <c r="D184" s="13" t="s">
        <v>171</v>
      </c>
      <c r="E184" s="14"/>
      <c r="F184" s="14"/>
      <c r="G184" s="14">
        <f t="shared" si="2"/>
        <v>0</v>
      </c>
      <c r="H184" s="14"/>
    </row>
    <row r="185" spans="2:8" x14ac:dyDescent="0.45">
      <c r="B185" s="12"/>
      <c r="C185" s="12"/>
      <c r="D185" s="13" t="s">
        <v>172</v>
      </c>
      <c r="E185" s="14"/>
      <c r="F185" s="14"/>
      <c r="G185" s="14">
        <f t="shared" si="2"/>
        <v>0</v>
      </c>
      <c r="H185" s="14"/>
    </row>
    <row r="186" spans="2:8" x14ac:dyDescent="0.45">
      <c r="B186" s="12"/>
      <c r="C186" s="12"/>
      <c r="D186" s="13" t="s">
        <v>173</v>
      </c>
      <c r="E186" s="14"/>
      <c r="F186" s="14"/>
      <c r="G186" s="14">
        <f t="shared" si="2"/>
        <v>0</v>
      </c>
      <c r="H186" s="14"/>
    </row>
    <row r="187" spans="2:8" x14ac:dyDescent="0.45">
      <c r="B187" s="12"/>
      <c r="C187" s="12"/>
      <c r="D187" s="13" t="s">
        <v>174</v>
      </c>
      <c r="E187" s="14">
        <v>12000000</v>
      </c>
      <c r="F187" s="14">
        <v>11905322</v>
      </c>
      <c r="G187" s="14">
        <f t="shared" si="2"/>
        <v>94678</v>
      </c>
      <c r="H187" s="14"/>
    </row>
    <row r="188" spans="2:8" x14ac:dyDescent="0.45">
      <c r="B188" s="12"/>
      <c r="C188" s="12"/>
      <c r="D188" s="13" t="s">
        <v>175</v>
      </c>
      <c r="E188" s="14"/>
      <c r="F188" s="14"/>
      <c r="G188" s="14">
        <f t="shared" si="2"/>
        <v>0</v>
      </c>
      <c r="H188" s="14"/>
    </row>
    <row r="189" spans="2:8" x14ac:dyDescent="0.45">
      <c r="B189" s="12"/>
      <c r="C189" s="12"/>
      <c r="D189" s="13" t="s">
        <v>176</v>
      </c>
      <c r="E189" s="14">
        <v>24645000</v>
      </c>
      <c r="F189" s="14">
        <v>17762981</v>
      </c>
      <c r="G189" s="14">
        <f t="shared" si="2"/>
        <v>6882019</v>
      </c>
      <c r="H189" s="14"/>
    </row>
    <row r="190" spans="2:8" x14ac:dyDescent="0.45">
      <c r="B190" s="12"/>
      <c r="C190" s="12"/>
      <c r="D190" s="13" t="s">
        <v>177</v>
      </c>
      <c r="E190" s="14"/>
      <c r="F190" s="14"/>
      <c r="G190" s="14">
        <f t="shared" si="2"/>
        <v>0</v>
      </c>
      <c r="H190" s="14"/>
    </row>
    <row r="191" spans="2:8" x14ac:dyDescent="0.45">
      <c r="B191" s="12"/>
      <c r="C191" s="12"/>
      <c r="D191" s="13" t="s">
        <v>178</v>
      </c>
      <c r="E191" s="14"/>
      <c r="F191" s="14"/>
      <c r="G191" s="14">
        <f t="shared" si="2"/>
        <v>0</v>
      </c>
      <c r="H191" s="14"/>
    </row>
    <row r="192" spans="2:8" x14ac:dyDescent="0.45">
      <c r="B192" s="12"/>
      <c r="C192" s="12"/>
      <c r="D192" s="13" t="s">
        <v>179</v>
      </c>
      <c r="E192" s="14"/>
      <c r="F192" s="14"/>
      <c r="G192" s="14">
        <f t="shared" si="2"/>
        <v>0</v>
      </c>
      <c r="H192" s="14"/>
    </row>
    <row r="193" spans="2:8" x14ac:dyDescent="0.45">
      <c r="B193" s="12"/>
      <c r="C193" s="12"/>
      <c r="D193" s="13" t="s">
        <v>180</v>
      </c>
      <c r="E193" s="14">
        <v>1200000</v>
      </c>
      <c r="F193" s="14">
        <v>1914000</v>
      </c>
      <c r="G193" s="14">
        <f t="shared" si="2"/>
        <v>-714000</v>
      </c>
      <c r="H193" s="14"/>
    </row>
    <row r="194" spans="2:8" x14ac:dyDescent="0.45">
      <c r="B194" s="12"/>
      <c r="C194" s="12"/>
      <c r="D194" s="13" t="s">
        <v>181</v>
      </c>
      <c r="E194" s="14"/>
      <c r="F194" s="14"/>
      <c r="G194" s="14">
        <f t="shared" si="2"/>
        <v>0</v>
      </c>
      <c r="H194" s="14"/>
    </row>
    <row r="195" spans="2:8" x14ac:dyDescent="0.45">
      <c r="B195" s="12"/>
      <c r="C195" s="12"/>
      <c r="D195" s="13" t="s">
        <v>182</v>
      </c>
      <c r="E195" s="14">
        <v>697000</v>
      </c>
      <c r="F195" s="14">
        <v>685300</v>
      </c>
      <c r="G195" s="14">
        <f t="shared" si="2"/>
        <v>11700</v>
      </c>
      <c r="H195" s="14"/>
    </row>
    <row r="196" spans="2:8" x14ac:dyDescent="0.45">
      <c r="B196" s="12"/>
      <c r="C196" s="12"/>
      <c r="D196" s="13" t="s">
        <v>183</v>
      </c>
      <c r="E196" s="14">
        <f>+E197</f>
        <v>0</v>
      </c>
      <c r="F196" s="14">
        <f>+F197</f>
        <v>0</v>
      </c>
      <c r="G196" s="14">
        <f t="shared" si="2"/>
        <v>0</v>
      </c>
      <c r="H196" s="14"/>
    </row>
    <row r="197" spans="2:8" x14ac:dyDescent="0.45">
      <c r="B197" s="12"/>
      <c r="C197" s="12"/>
      <c r="D197" s="13" t="s">
        <v>144</v>
      </c>
      <c r="E197" s="14"/>
      <c r="F197" s="14"/>
      <c r="G197" s="14">
        <f t="shared" si="2"/>
        <v>0</v>
      </c>
      <c r="H197" s="14"/>
    </row>
    <row r="198" spans="2:8" x14ac:dyDescent="0.45">
      <c r="B198" s="12"/>
      <c r="C198" s="15"/>
      <c r="D198" s="16" t="s">
        <v>184</v>
      </c>
      <c r="E198" s="17">
        <f>+E181+E182+E194+E195+E196</f>
        <v>38542000</v>
      </c>
      <c r="F198" s="17">
        <f>+F181+F182+F194+F195+F196</f>
        <v>32267603</v>
      </c>
      <c r="G198" s="17">
        <f t="shared" si="2"/>
        <v>6274397</v>
      </c>
      <c r="H198" s="17"/>
    </row>
    <row r="199" spans="2:8" x14ac:dyDescent="0.45">
      <c r="B199" s="15"/>
      <c r="C199" s="21" t="s">
        <v>185</v>
      </c>
      <c r="D199" s="19"/>
      <c r="E199" s="20">
        <f xml:space="preserve"> +E180 - E198</f>
        <v>-32812000</v>
      </c>
      <c r="F199" s="20">
        <f xml:space="preserve"> +F180 - F198</f>
        <v>-26510403</v>
      </c>
      <c r="G199" s="20">
        <f t="shared" ref="G199:G262" si="3">E199-F199</f>
        <v>-6301597</v>
      </c>
      <c r="H199" s="20"/>
    </row>
    <row r="200" spans="2:8" x14ac:dyDescent="0.45">
      <c r="B200" s="9" t="s">
        <v>186</v>
      </c>
      <c r="C200" s="9" t="s">
        <v>10</v>
      </c>
      <c r="D200" s="13" t="s">
        <v>187</v>
      </c>
      <c r="E200" s="14"/>
      <c r="F200" s="14"/>
      <c r="G200" s="14">
        <f t="shared" si="3"/>
        <v>0</v>
      </c>
      <c r="H200" s="14"/>
    </row>
    <row r="201" spans="2:8" x14ac:dyDescent="0.45">
      <c r="B201" s="12"/>
      <c r="C201" s="12"/>
      <c r="D201" s="13" t="s">
        <v>188</v>
      </c>
      <c r="E201" s="14"/>
      <c r="F201" s="14"/>
      <c r="G201" s="14">
        <f t="shared" si="3"/>
        <v>0</v>
      </c>
      <c r="H201" s="14"/>
    </row>
    <row r="202" spans="2:8" x14ac:dyDescent="0.45">
      <c r="B202" s="12"/>
      <c r="C202" s="12"/>
      <c r="D202" s="13" t="s">
        <v>189</v>
      </c>
      <c r="E202" s="14"/>
      <c r="F202" s="14"/>
      <c r="G202" s="14">
        <f t="shared" si="3"/>
        <v>0</v>
      </c>
      <c r="H202" s="14"/>
    </row>
    <row r="203" spans="2:8" x14ac:dyDescent="0.45">
      <c r="B203" s="12"/>
      <c r="C203" s="12"/>
      <c r="D203" s="13" t="s">
        <v>190</v>
      </c>
      <c r="E203" s="14"/>
      <c r="F203" s="14"/>
      <c r="G203" s="14">
        <f t="shared" si="3"/>
        <v>0</v>
      </c>
      <c r="H203" s="14"/>
    </row>
    <row r="204" spans="2:8" x14ac:dyDescent="0.45">
      <c r="B204" s="12"/>
      <c r="C204" s="12"/>
      <c r="D204" s="13" t="s">
        <v>191</v>
      </c>
      <c r="E204" s="14"/>
      <c r="F204" s="14"/>
      <c r="G204" s="14">
        <f t="shared" si="3"/>
        <v>0</v>
      </c>
      <c r="H204" s="14"/>
    </row>
    <row r="205" spans="2:8" x14ac:dyDescent="0.45">
      <c r="B205" s="12"/>
      <c r="C205" s="12"/>
      <c r="D205" s="13" t="s">
        <v>192</v>
      </c>
      <c r="E205" s="14"/>
      <c r="F205" s="14"/>
      <c r="G205" s="14">
        <f t="shared" si="3"/>
        <v>0</v>
      </c>
      <c r="H205" s="14"/>
    </row>
    <row r="206" spans="2:8" x14ac:dyDescent="0.45">
      <c r="B206" s="12"/>
      <c r="C206" s="12"/>
      <c r="D206" s="13" t="s">
        <v>193</v>
      </c>
      <c r="E206" s="14"/>
      <c r="F206" s="14"/>
      <c r="G206" s="14">
        <f t="shared" si="3"/>
        <v>0</v>
      </c>
      <c r="H206" s="14"/>
    </row>
    <row r="207" spans="2:8" x14ac:dyDescent="0.45">
      <c r="B207" s="12"/>
      <c r="C207" s="12"/>
      <c r="D207" s="13" t="s">
        <v>194</v>
      </c>
      <c r="E207" s="14">
        <f>+E208+E209+E210+E211+E212+E213</f>
        <v>24390000</v>
      </c>
      <c r="F207" s="14">
        <f>+F208+F209+F210+F211+F212+F213</f>
        <v>11555701</v>
      </c>
      <c r="G207" s="14">
        <f t="shared" si="3"/>
        <v>12834299</v>
      </c>
      <c r="H207" s="14"/>
    </row>
    <row r="208" spans="2:8" x14ac:dyDescent="0.45">
      <c r="B208" s="12"/>
      <c r="C208" s="12"/>
      <c r="D208" s="13" t="s">
        <v>195</v>
      </c>
      <c r="E208" s="14">
        <v>2800000</v>
      </c>
      <c r="F208" s="14">
        <v>2965701</v>
      </c>
      <c r="G208" s="14">
        <f t="shared" si="3"/>
        <v>-165701</v>
      </c>
      <c r="H208" s="14"/>
    </row>
    <row r="209" spans="2:8" x14ac:dyDescent="0.45">
      <c r="B209" s="12"/>
      <c r="C209" s="12"/>
      <c r="D209" s="13" t="s">
        <v>196</v>
      </c>
      <c r="E209" s="14"/>
      <c r="F209" s="14"/>
      <c r="G209" s="14">
        <f t="shared" si="3"/>
        <v>0</v>
      </c>
      <c r="H209" s="14"/>
    </row>
    <row r="210" spans="2:8" x14ac:dyDescent="0.45">
      <c r="B210" s="12"/>
      <c r="C210" s="12"/>
      <c r="D210" s="13" t="s">
        <v>197</v>
      </c>
      <c r="E210" s="14">
        <v>1590000</v>
      </c>
      <c r="F210" s="14">
        <v>1590000</v>
      </c>
      <c r="G210" s="14">
        <f t="shared" si="3"/>
        <v>0</v>
      </c>
      <c r="H210" s="14"/>
    </row>
    <row r="211" spans="2:8" x14ac:dyDescent="0.45">
      <c r="B211" s="12"/>
      <c r="C211" s="12"/>
      <c r="D211" s="13" t="s">
        <v>198</v>
      </c>
      <c r="E211" s="14"/>
      <c r="F211" s="14"/>
      <c r="G211" s="14">
        <f t="shared" si="3"/>
        <v>0</v>
      </c>
      <c r="H211" s="14"/>
    </row>
    <row r="212" spans="2:8" x14ac:dyDescent="0.45">
      <c r="B212" s="12"/>
      <c r="C212" s="12"/>
      <c r="D212" s="13" t="s">
        <v>199</v>
      </c>
      <c r="E212" s="14"/>
      <c r="F212" s="14"/>
      <c r="G212" s="14">
        <f t="shared" si="3"/>
        <v>0</v>
      </c>
      <c r="H212" s="14"/>
    </row>
    <row r="213" spans="2:8" x14ac:dyDescent="0.45">
      <c r="B213" s="12"/>
      <c r="C213" s="12"/>
      <c r="D213" s="13" t="s">
        <v>200</v>
      </c>
      <c r="E213" s="14">
        <v>20000000</v>
      </c>
      <c r="F213" s="14">
        <v>7000000</v>
      </c>
      <c r="G213" s="14">
        <f t="shared" si="3"/>
        <v>13000000</v>
      </c>
      <c r="H213" s="14"/>
    </row>
    <row r="214" spans="2:8" x14ac:dyDescent="0.45">
      <c r="B214" s="12"/>
      <c r="C214" s="12"/>
      <c r="D214" s="13" t="s">
        <v>201</v>
      </c>
      <c r="E214" s="14"/>
      <c r="F214" s="14"/>
      <c r="G214" s="14">
        <f t="shared" si="3"/>
        <v>0</v>
      </c>
      <c r="H214" s="14"/>
    </row>
    <row r="215" spans="2:8" x14ac:dyDescent="0.45">
      <c r="B215" s="12"/>
      <c r="C215" s="12"/>
      <c r="D215" s="13" t="s">
        <v>202</v>
      </c>
      <c r="E215" s="14"/>
      <c r="F215" s="14"/>
      <c r="G215" s="14">
        <f t="shared" si="3"/>
        <v>0</v>
      </c>
      <c r="H215" s="14"/>
    </row>
    <row r="216" spans="2:8" x14ac:dyDescent="0.45">
      <c r="B216" s="12"/>
      <c r="C216" s="12"/>
      <c r="D216" s="13" t="s">
        <v>203</v>
      </c>
      <c r="E216" s="14"/>
      <c r="F216" s="14"/>
      <c r="G216" s="14">
        <f t="shared" si="3"/>
        <v>0</v>
      </c>
      <c r="H216" s="14"/>
    </row>
    <row r="217" spans="2:8" x14ac:dyDescent="0.45">
      <c r="B217" s="12"/>
      <c r="C217" s="12"/>
      <c r="D217" s="13" t="s">
        <v>204</v>
      </c>
      <c r="E217" s="14"/>
      <c r="F217" s="14"/>
      <c r="G217" s="14">
        <f t="shared" si="3"/>
        <v>0</v>
      </c>
      <c r="H217" s="14"/>
    </row>
    <row r="218" spans="2:8" x14ac:dyDescent="0.45">
      <c r="B218" s="12"/>
      <c r="C218" s="12"/>
      <c r="D218" s="13" t="s">
        <v>205</v>
      </c>
      <c r="E218" s="14"/>
      <c r="F218" s="14"/>
      <c r="G218" s="14">
        <f t="shared" si="3"/>
        <v>0</v>
      </c>
      <c r="H218" s="14"/>
    </row>
    <row r="219" spans="2:8" x14ac:dyDescent="0.45">
      <c r="B219" s="12"/>
      <c r="C219" s="12"/>
      <c r="D219" s="13" t="s">
        <v>206</v>
      </c>
      <c r="E219" s="14"/>
      <c r="F219" s="14"/>
      <c r="G219" s="14">
        <f t="shared" si="3"/>
        <v>0</v>
      </c>
      <c r="H219" s="14"/>
    </row>
    <row r="220" spans="2:8" x14ac:dyDescent="0.45">
      <c r="B220" s="12"/>
      <c r="C220" s="12"/>
      <c r="D220" s="13" t="s">
        <v>207</v>
      </c>
      <c r="E220" s="14">
        <v>500000</v>
      </c>
      <c r="F220" s="14">
        <v>500000</v>
      </c>
      <c r="G220" s="14">
        <f t="shared" si="3"/>
        <v>0</v>
      </c>
      <c r="H220" s="14"/>
    </row>
    <row r="221" spans="2:8" x14ac:dyDescent="0.45">
      <c r="B221" s="12"/>
      <c r="C221" s="12"/>
      <c r="D221" s="13" t="s">
        <v>208</v>
      </c>
      <c r="E221" s="14">
        <v>63529000</v>
      </c>
      <c r="F221" s="14">
        <v>58088000</v>
      </c>
      <c r="G221" s="14">
        <f t="shared" si="3"/>
        <v>5441000</v>
      </c>
      <c r="H221" s="14"/>
    </row>
    <row r="222" spans="2:8" x14ac:dyDescent="0.45">
      <c r="B222" s="12"/>
      <c r="C222" s="12"/>
      <c r="D222" s="13" t="s">
        <v>209</v>
      </c>
      <c r="E222" s="14">
        <f>+E223+E224+E225+E226</f>
        <v>20000</v>
      </c>
      <c r="F222" s="14">
        <f>+F223+F224+F225+F226</f>
        <v>2136</v>
      </c>
      <c r="G222" s="14">
        <f t="shared" si="3"/>
        <v>17864</v>
      </c>
      <c r="H222" s="14"/>
    </row>
    <row r="223" spans="2:8" x14ac:dyDescent="0.45">
      <c r="B223" s="12"/>
      <c r="C223" s="12"/>
      <c r="D223" s="13" t="s">
        <v>210</v>
      </c>
      <c r="E223" s="14"/>
      <c r="F223" s="14"/>
      <c r="G223" s="14">
        <f t="shared" si="3"/>
        <v>0</v>
      </c>
      <c r="H223" s="14"/>
    </row>
    <row r="224" spans="2:8" x14ac:dyDescent="0.45">
      <c r="B224" s="12"/>
      <c r="C224" s="12"/>
      <c r="D224" s="13" t="s">
        <v>211</v>
      </c>
      <c r="E224" s="14"/>
      <c r="F224" s="14"/>
      <c r="G224" s="14">
        <f t="shared" si="3"/>
        <v>0</v>
      </c>
      <c r="H224" s="14"/>
    </row>
    <row r="225" spans="2:8" x14ac:dyDescent="0.45">
      <c r="B225" s="12"/>
      <c r="C225" s="12"/>
      <c r="D225" s="13" t="s">
        <v>212</v>
      </c>
      <c r="E225" s="14">
        <v>20000</v>
      </c>
      <c r="F225" s="14">
        <v>2136</v>
      </c>
      <c r="G225" s="14">
        <f t="shared" si="3"/>
        <v>17864</v>
      </c>
      <c r="H225" s="14"/>
    </row>
    <row r="226" spans="2:8" x14ac:dyDescent="0.45">
      <c r="B226" s="12"/>
      <c r="C226" s="12"/>
      <c r="D226" s="13" t="s">
        <v>68</v>
      </c>
      <c r="E226" s="14"/>
      <c r="F226" s="14"/>
      <c r="G226" s="14">
        <f t="shared" si="3"/>
        <v>0</v>
      </c>
      <c r="H226" s="14"/>
    </row>
    <row r="227" spans="2:8" x14ac:dyDescent="0.45">
      <c r="B227" s="12"/>
      <c r="C227" s="15"/>
      <c r="D227" s="16" t="s">
        <v>213</v>
      </c>
      <c r="E227" s="17">
        <f>+E200+E201+E202+E203+E204+E205+E206+E207+E214+E215+E216+E217+E218+E219+E220+E221+E222</f>
        <v>88439000</v>
      </c>
      <c r="F227" s="17">
        <f>+F200+F201+F202+F203+F204+F205+F206+F207+F214+F215+F216+F217+F218+F219+F220+F221+F222</f>
        <v>70145837</v>
      </c>
      <c r="G227" s="17">
        <f t="shared" si="3"/>
        <v>18293163</v>
      </c>
      <c r="H227" s="17"/>
    </row>
    <row r="228" spans="2:8" x14ac:dyDescent="0.45">
      <c r="B228" s="12"/>
      <c r="C228" s="9" t="s">
        <v>71</v>
      </c>
      <c r="D228" s="13" t="s">
        <v>214</v>
      </c>
      <c r="E228" s="14"/>
      <c r="F228" s="14"/>
      <c r="G228" s="14">
        <f t="shared" si="3"/>
        <v>0</v>
      </c>
      <c r="H228" s="14"/>
    </row>
    <row r="229" spans="2:8" x14ac:dyDescent="0.45">
      <c r="B229" s="12"/>
      <c r="C229" s="12"/>
      <c r="D229" s="13" t="s">
        <v>215</v>
      </c>
      <c r="E229" s="14"/>
      <c r="F229" s="14"/>
      <c r="G229" s="14">
        <f t="shared" si="3"/>
        <v>0</v>
      </c>
      <c r="H229" s="14"/>
    </row>
    <row r="230" spans="2:8" x14ac:dyDescent="0.45">
      <c r="B230" s="12"/>
      <c r="C230" s="12"/>
      <c r="D230" s="13" t="s">
        <v>216</v>
      </c>
      <c r="E230" s="14"/>
      <c r="F230" s="14"/>
      <c r="G230" s="14">
        <f t="shared" si="3"/>
        <v>0</v>
      </c>
      <c r="H230" s="14"/>
    </row>
    <row r="231" spans="2:8" x14ac:dyDescent="0.45">
      <c r="B231" s="12"/>
      <c r="C231" s="12"/>
      <c r="D231" s="13" t="s">
        <v>217</v>
      </c>
      <c r="E231" s="14">
        <f>+E232</f>
        <v>1590000</v>
      </c>
      <c r="F231" s="14">
        <f>+F232</f>
        <v>1590000</v>
      </c>
      <c r="G231" s="14">
        <f t="shared" si="3"/>
        <v>0</v>
      </c>
      <c r="H231" s="14"/>
    </row>
    <row r="232" spans="2:8" x14ac:dyDescent="0.45">
      <c r="B232" s="12"/>
      <c r="C232" s="12"/>
      <c r="D232" s="13" t="s">
        <v>218</v>
      </c>
      <c r="E232" s="14">
        <v>1590000</v>
      </c>
      <c r="F232" s="14">
        <v>1590000</v>
      </c>
      <c r="G232" s="14">
        <f t="shared" si="3"/>
        <v>0</v>
      </c>
      <c r="H232" s="14"/>
    </row>
    <row r="233" spans="2:8" x14ac:dyDescent="0.45">
      <c r="B233" s="12"/>
      <c r="C233" s="12"/>
      <c r="D233" s="13" t="s">
        <v>219</v>
      </c>
      <c r="E233" s="14"/>
      <c r="F233" s="14"/>
      <c r="G233" s="14">
        <f t="shared" si="3"/>
        <v>0</v>
      </c>
      <c r="H233" s="14"/>
    </row>
    <row r="234" spans="2:8" x14ac:dyDescent="0.45">
      <c r="B234" s="12"/>
      <c r="C234" s="12"/>
      <c r="D234" s="13" t="s">
        <v>220</v>
      </c>
      <c r="E234" s="14"/>
      <c r="F234" s="14"/>
      <c r="G234" s="14">
        <f t="shared" si="3"/>
        <v>0</v>
      </c>
      <c r="H234" s="14"/>
    </row>
    <row r="235" spans="2:8" x14ac:dyDescent="0.45">
      <c r="B235" s="12"/>
      <c r="C235" s="12"/>
      <c r="D235" s="13" t="s">
        <v>221</v>
      </c>
      <c r="E235" s="14">
        <f>+E236+E237+E238+E239+E240+E241</f>
        <v>21217000</v>
      </c>
      <c r="F235" s="14">
        <f>+F236+F237+F238+F239+F240+F241</f>
        <v>21037807</v>
      </c>
      <c r="G235" s="14">
        <f t="shared" si="3"/>
        <v>179193</v>
      </c>
      <c r="H235" s="14"/>
    </row>
    <row r="236" spans="2:8" x14ac:dyDescent="0.45">
      <c r="B236" s="12"/>
      <c r="C236" s="12"/>
      <c r="D236" s="13" t="s">
        <v>222</v>
      </c>
      <c r="E236" s="14">
        <v>4044000</v>
      </c>
      <c r="F236" s="14">
        <v>3873309</v>
      </c>
      <c r="G236" s="14">
        <f t="shared" si="3"/>
        <v>170691</v>
      </c>
      <c r="H236" s="14"/>
    </row>
    <row r="237" spans="2:8" x14ac:dyDescent="0.45">
      <c r="B237" s="12"/>
      <c r="C237" s="12"/>
      <c r="D237" s="13" t="s">
        <v>223</v>
      </c>
      <c r="E237" s="14"/>
      <c r="F237" s="14"/>
      <c r="G237" s="14">
        <f t="shared" si="3"/>
        <v>0</v>
      </c>
      <c r="H237" s="14"/>
    </row>
    <row r="238" spans="2:8" x14ac:dyDescent="0.45">
      <c r="B238" s="12"/>
      <c r="C238" s="12"/>
      <c r="D238" s="13" t="s">
        <v>224</v>
      </c>
      <c r="E238" s="14">
        <v>14930000</v>
      </c>
      <c r="F238" s="14">
        <v>14930000</v>
      </c>
      <c r="G238" s="14">
        <f t="shared" si="3"/>
        <v>0</v>
      </c>
      <c r="H238" s="14"/>
    </row>
    <row r="239" spans="2:8" x14ac:dyDescent="0.45">
      <c r="B239" s="12"/>
      <c r="C239" s="12"/>
      <c r="D239" s="13" t="s">
        <v>225</v>
      </c>
      <c r="E239" s="14">
        <v>10000</v>
      </c>
      <c r="F239" s="14">
        <v>1498</v>
      </c>
      <c r="G239" s="14">
        <f t="shared" si="3"/>
        <v>8502</v>
      </c>
      <c r="H239" s="14"/>
    </row>
    <row r="240" spans="2:8" x14ac:dyDescent="0.45">
      <c r="B240" s="12"/>
      <c r="C240" s="12"/>
      <c r="D240" s="13" t="s">
        <v>226</v>
      </c>
      <c r="E240" s="14"/>
      <c r="F240" s="14"/>
      <c r="G240" s="14">
        <f t="shared" si="3"/>
        <v>0</v>
      </c>
      <c r="H240" s="14"/>
    </row>
    <row r="241" spans="2:8" x14ac:dyDescent="0.45">
      <c r="B241" s="12"/>
      <c r="C241" s="12"/>
      <c r="D241" s="13" t="s">
        <v>227</v>
      </c>
      <c r="E241" s="14">
        <v>2233000</v>
      </c>
      <c r="F241" s="14">
        <v>2233000</v>
      </c>
      <c r="G241" s="14">
        <f t="shared" si="3"/>
        <v>0</v>
      </c>
      <c r="H241" s="14"/>
    </row>
    <row r="242" spans="2:8" x14ac:dyDescent="0.45">
      <c r="B242" s="12"/>
      <c r="C242" s="12"/>
      <c r="D242" s="13" t="s">
        <v>228</v>
      </c>
      <c r="E242" s="14"/>
      <c r="F242" s="14"/>
      <c r="G242" s="14">
        <f t="shared" si="3"/>
        <v>0</v>
      </c>
      <c r="H242" s="14"/>
    </row>
    <row r="243" spans="2:8" x14ac:dyDescent="0.45">
      <c r="B243" s="12"/>
      <c r="C243" s="12"/>
      <c r="D243" s="13" t="s">
        <v>229</v>
      </c>
      <c r="E243" s="14"/>
      <c r="F243" s="14"/>
      <c r="G243" s="14">
        <f t="shared" si="3"/>
        <v>0</v>
      </c>
      <c r="H243" s="14"/>
    </row>
    <row r="244" spans="2:8" x14ac:dyDescent="0.45">
      <c r="B244" s="12"/>
      <c r="C244" s="12"/>
      <c r="D244" s="13" t="s">
        <v>230</v>
      </c>
      <c r="E244" s="14"/>
      <c r="F244" s="14"/>
      <c r="G244" s="14">
        <f t="shared" si="3"/>
        <v>0</v>
      </c>
      <c r="H244" s="14"/>
    </row>
    <row r="245" spans="2:8" x14ac:dyDescent="0.45">
      <c r="B245" s="12"/>
      <c r="C245" s="12"/>
      <c r="D245" s="13" t="s">
        <v>231</v>
      </c>
      <c r="E245" s="14"/>
      <c r="F245" s="14"/>
      <c r="G245" s="14">
        <f t="shared" si="3"/>
        <v>0</v>
      </c>
      <c r="H245" s="14"/>
    </row>
    <row r="246" spans="2:8" x14ac:dyDescent="0.45">
      <c r="B246" s="12"/>
      <c r="C246" s="12"/>
      <c r="D246" s="22" t="s">
        <v>232</v>
      </c>
      <c r="E246" s="23"/>
      <c r="F246" s="23"/>
      <c r="G246" s="23">
        <f t="shared" si="3"/>
        <v>0</v>
      </c>
      <c r="H246" s="23"/>
    </row>
    <row r="247" spans="2:8" x14ac:dyDescent="0.45">
      <c r="B247" s="12"/>
      <c r="C247" s="12"/>
      <c r="D247" s="22" t="s">
        <v>233</v>
      </c>
      <c r="E247" s="23"/>
      <c r="F247" s="23"/>
      <c r="G247" s="23">
        <f t="shared" si="3"/>
        <v>0</v>
      </c>
      <c r="H247" s="23"/>
    </row>
    <row r="248" spans="2:8" x14ac:dyDescent="0.45">
      <c r="B248" s="12"/>
      <c r="C248" s="12"/>
      <c r="D248" s="22" t="s">
        <v>234</v>
      </c>
      <c r="E248" s="23"/>
      <c r="F248" s="23"/>
      <c r="G248" s="23">
        <f t="shared" si="3"/>
        <v>0</v>
      </c>
      <c r="H248" s="23"/>
    </row>
    <row r="249" spans="2:8" x14ac:dyDescent="0.45">
      <c r="B249" s="12"/>
      <c r="C249" s="12"/>
      <c r="D249" s="22" t="s">
        <v>235</v>
      </c>
      <c r="E249" s="23"/>
      <c r="F249" s="23"/>
      <c r="G249" s="23">
        <f t="shared" si="3"/>
        <v>0</v>
      </c>
      <c r="H249" s="23"/>
    </row>
    <row r="250" spans="2:8" x14ac:dyDescent="0.45">
      <c r="B250" s="12"/>
      <c r="C250" s="12"/>
      <c r="D250" s="22" t="s">
        <v>236</v>
      </c>
      <c r="E250" s="23">
        <f>+E251+E252+E253+E254+E255+E256</f>
        <v>150000</v>
      </c>
      <c r="F250" s="23">
        <f>+F251+F252+F253+F254+F255+F256</f>
        <v>220098</v>
      </c>
      <c r="G250" s="23">
        <f t="shared" si="3"/>
        <v>-70098</v>
      </c>
      <c r="H250" s="23"/>
    </row>
    <row r="251" spans="2:8" x14ac:dyDescent="0.45">
      <c r="B251" s="12"/>
      <c r="C251" s="12"/>
      <c r="D251" s="22" t="s">
        <v>237</v>
      </c>
      <c r="E251" s="23"/>
      <c r="F251" s="23"/>
      <c r="G251" s="23">
        <f t="shared" si="3"/>
        <v>0</v>
      </c>
      <c r="H251" s="23"/>
    </row>
    <row r="252" spans="2:8" x14ac:dyDescent="0.45">
      <c r="B252" s="12"/>
      <c r="C252" s="12"/>
      <c r="D252" s="22" t="s">
        <v>211</v>
      </c>
      <c r="E252" s="23"/>
      <c r="F252" s="23"/>
      <c r="G252" s="23">
        <f t="shared" si="3"/>
        <v>0</v>
      </c>
      <c r="H252" s="23"/>
    </row>
    <row r="253" spans="2:8" x14ac:dyDescent="0.45">
      <c r="B253" s="12"/>
      <c r="C253" s="12"/>
      <c r="D253" s="22" t="s">
        <v>238</v>
      </c>
      <c r="E253" s="23"/>
      <c r="F253" s="23">
        <v>62336</v>
      </c>
      <c r="G253" s="23">
        <f t="shared" si="3"/>
        <v>-62336</v>
      </c>
      <c r="H253" s="23"/>
    </row>
    <row r="254" spans="2:8" x14ac:dyDescent="0.45">
      <c r="B254" s="12"/>
      <c r="C254" s="12"/>
      <c r="D254" s="22" t="s">
        <v>239</v>
      </c>
      <c r="E254" s="23"/>
      <c r="F254" s="23"/>
      <c r="G254" s="23">
        <f t="shared" si="3"/>
        <v>0</v>
      </c>
      <c r="H254" s="23"/>
    </row>
    <row r="255" spans="2:8" x14ac:dyDescent="0.45">
      <c r="B255" s="12"/>
      <c r="C255" s="12"/>
      <c r="D255" s="22" t="s">
        <v>212</v>
      </c>
      <c r="E255" s="23">
        <v>150000</v>
      </c>
      <c r="F255" s="23">
        <v>157762</v>
      </c>
      <c r="G255" s="23">
        <f t="shared" si="3"/>
        <v>-7762</v>
      </c>
      <c r="H255" s="23"/>
    </row>
    <row r="256" spans="2:8" x14ac:dyDescent="0.45">
      <c r="B256" s="12"/>
      <c r="C256" s="12"/>
      <c r="D256" s="22" t="s">
        <v>144</v>
      </c>
      <c r="E256" s="23"/>
      <c r="F256" s="23"/>
      <c r="G256" s="23">
        <f t="shared" si="3"/>
        <v>0</v>
      </c>
      <c r="H256" s="23"/>
    </row>
    <row r="257" spans="2:8" x14ac:dyDescent="0.45">
      <c r="B257" s="12"/>
      <c r="C257" s="15"/>
      <c r="D257" s="24" t="s">
        <v>240</v>
      </c>
      <c r="E257" s="25">
        <f>+E228+E229+E230+E231+E233+E234+E235+E242+E243+E244+E245+E246+E247+E248+E249+E250</f>
        <v>22957000</v>
      </c>
      <c r="F257" s="25">
        <f>+F228+F229+F230+F231+F233+F234+F235+F242+F243+F244+F245+F246+F247+F248+F249+F250</f>
        <v>22847905</v>
      </c>
      <c r="G257" s="25">
        <f t="shared" si="3"/>
        <v>109095</v>
      </c>
      <c r="H257" s="25"/>
    </row>
    <row r="258" spans="2:8" x14ac:dyDescent="0.45">
      <c r="B258" s="15"/>
      <c r="C258" s="21" t="s">
        <v>241</v>
      </c>
      <c r="D258" s="19"/>
      <c r="E258" s="20">
        <f xml:space="preserve"> +E227 - E257</f>
        <v>65482000</v>
      </c>
      <c r="F258" s="20">
        <f xml:space="preserve"> +F227 - F257</f>
        <v>47297932</v>
      </c>
      <c r="G258" s="20">
        <f t="shared" si="3"/>
        <v>18184068</v>
      </c>
      <c r="H258" s="20"/>
    </row>
    <row r="259" spans="2:8" x14ac:dyDescent="0.45">
      <c r="B259" s="26" t="s">
        <v>242</v>
      </c>
      <c r="C259" s="27"/>
      <c r="D259" s="28"/>
      <c r="E259" s="29">
        <v>10438700</v>
      </c>
      <c r="F259" s="29"/>
      <c r="G259" s="29">
        <f>E259 + E260</f>
        <v>10438700</v>
      </c>
      <c r="H259" s="29"/>
    </row>
    <row r="260" spans="2:8" x14ac:dyDescent="0.45">
      <c r="B260" s="30"/>
      <c r="C260" s="31"/>
      <c r="D260" s="32"/>
      <c r="E260" s="33"/>
      <c r="F260" s="33"/>
      <c r="G260" s="33"/>
      <c r="H260" s="33"/>
    </row>
    <row r="261" spans="2:8" x14ac:dyDescent="0.45">
      <c r="B261" s="21" t="s">
        <v>243</v>
      </c>
      <c r="C261" s="18"/>
      <c r="D261" s="19"/>
      <c r="E261" s="20">
        <f xml:space="preserve"> +E164 +E199 +E258 - (E259 + E260)</f>
        <v>-29806500</v>
      </c>
      <c r="F261" s="20">
        <f xml:space="preserve"> +F164 +F199 +F258 - (F259 + F260)</f>
        <v>-19103853</v>
      </c>
      <c r="G261" s="20">
        <f t="shared" si="3"/>
        <v>-10702647</v>
      </c>
      <c r="H261" s="20"/>
    </row>
    <row r="262" spans="2:8" x14ac:dyDescent="0.45">
      <c r="B262" s="21" t="s">
        <v>244</v>
      </c>
      <c r="C262" s="18"/>
      <c r="D262" s="19"/>
      <c r="E262" s="20">
        <v>343428564</v>
      </c>
      <c r="F262" s="20">
        <v>343428564</v>
      </c>
      <c r="G262" s="20">
        <f t="shared" si="3"/>
        <v>0</v>
      </c>
      <c r="H262" s="20"/>
    </row>
    <row r="263" spans="2:8" x14ac:dyDescent="0.45">
      <c r="B263" s="21" t="s">
        <v>245</v>
      </c>
      <c r="C263" s="18"/>
      <c r="D263" s="19"/>
      <c r="E263" s="20">
        <f xml:space="preserve"> +E261 +E262</f>
        <v>313622064</v>
      </c>
      <c r="F263" s="20">
        <f xml:space="preserve"> +F261 +F262</f>
        <v>324324711</v>
      </c>
      <c r="G263" s="20">
        <f t="shared" ref="G263" si="4">E263-F263</f>
        <v>-10702647</v>
      </c>
      <c r="H263" s="20"/>
    </row>
    <row r="264" spans="2:8" x14ac:dyDescent="0.45">
      <c r="B264" s="34"/>
      <c r="C264" s="34"/>
      <c r="D264" s="34"/>
      <c r="E264" s="34"/>
      <c r="F264" s="34"/>
      <c r="G264" s="34"/>
      <c r="H264" s="34"/>
    </row>
    <row r="265" spans="2:8" x14ac:dyDescent="0.45">
      <c r="B265" s="34"/>
      <c r="C265" s="34"/>
      <c r="D265" s="34"/>
      <c r="E265" s="34"/>
      <c r="F265" s="34"/>
      <c r="G265" s="34"/>
      <c r="H265" s="34"/>
    </row>
    <row r="266" spans="2:8" x14ac:dyDescent="0.45">
      <c r="B266" s="34"/>
      <c r="C266" s="34"/>
      <c r="D266" s="34"/>
      <c r="E266" s="34"/>
      <c r="F266" s="34"/>
      <c r="G266" s="34"/>
      <c r="H266" s="34"/>
    </row>
    <row r="267" spans="2:8" x14ac:dyDescent="0.45">
      <c r="B267" s="34"/>
      <c r="C267" s="34"/>
      <c r="D267" s="34"/>
      <c r="E267" s="34"/>
      <c r="F267" s="34"/>
      <c r="G267" s="34"/>
      <c r="H267" s="34"/>
    </row>
    <row r="268" spans="2:8" x14ac:dyDescent="0.45">
      <c r="B268" s="34"/>
      <c r="C268" s="34"/>
      <c r="D268" s="34"/>
      <c r="E268" s="34"/>
      <c r="F268" s="34"/>
      <c r="G268" s="34"/>
      <c r="H268" s="34"/>
    </row>
    <row r="269" spans="2:8" x14ac:dyDescent="0.45">
      <c r="B269" s="34"/>
      <c r="C269" s="34"/>
      <c r="D269" s="34"/>
      <c r="E269" s="34"/>
      <c r="F269" s="34"/>
      <c r="G269" s="34"/>
      <c r="H269" s="34"/>
    </row>
    <row r="270" spans="2:8" x14ac:dyDescent="0.45">
      <c r="B270" s="34"/>
      <c r="C270" s="34"/>
      <c r="D270" s="34"/>
      <c r="E270" s="34"/>
      <c r="F270" s="34"/>
      <c r="G270" s="34"/>
      <c r="H270" s="34"/>
    </row>
    <row r="271" spans="2:8" x14ac:dyDescent="0.45">
      <c r="B271" s="34"/>
      <c r="C271" s="34"/>
      <c r="D271" s="34"/>
      <c r="E271" s="34"/>
      <c r="F271" s="34"/>
      <c r="G271" s="34"/>
      <c r="H271" s="34"/>
    </row>
    <row r="272" spans="2:8" x14ac:dyDescent="0.45">
      <c r="B272" s="34"/>
      <c r="C272" s="34"/>
      <c r="D272" s="34"/>
      <c r="E272" s="34"/>
      <c r="F272" s="34"/>
      <c r="G272" s="34"/>
      <c r="H272" s="34"/>
    </row>
    <row r="273" spans="2:8" x14ac:dyDescent="0.45">
      <c r="B273" s="34"/>
      <c r="C273" s="34"/>
      <c r="D273" s="34"/>
      <c r="E273" s="34"/>
      <c r="F273" s="34"/>
      <c r="G273" s="34"/>
      <c r="H273" s="34"/>
    </row>
  </sheetData>
  <mergeCells count="12">
    <mergeCell ref="B165:B199"/>
    <mergeCell ref="C165:C180"/>
    <mergeCell ref="C181:C198"/>
    <mergeCell ref="B200:B258"/>
    <mergeCell ref="C200:C227"/>
    <mergeCell ref="C228:C257"/>
    <mergeCell ref="B2:H2"/>
    <mergeCell ref="B3:H3"/>
    <mergeCell ref="B5:D5"/>
    <mergeCell ref="B6:B164"/>
    <mergeCell ref="C6:C79"/>
    <mergeCell ref="C80:C163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B797F-B403-4C67-91A2-91B0B6E31A6A}">
  <sheetPr>
    <pageSetUpPr fitToPage="1"/>
  </sheetPr>
  <dimension ref="B1:H273"/>
  <sheetViews>
    <sheetView showGridLines="0" workbookViewId="0"/>
  </sheetViews>
  <sheetFormatPr defaultRowHeight="18" x14ac:dyDescent="0.45"/>
  <cols>
    <col min="1" max="3" width="3" customWidth="1"/>
    <col min="4" max="4" width="54.5" customWidth="1"/>
    <col min="5" max="8" width="21.296875" customWidth="1"/>
  </cols>
  <sheetData>
    <row r="1" spans="2:8" ht="22.8" x14ac:dyDescent="0.45">
      <c r="B1" s="1"/>
      <c r="C1" s="1"/>
      <c r="D1" s="1"/>
      <c r="E1" s="2"/>
      <c r="F1" s="2"/>
      <c r="G1" s="3"/>
      <c r="H1" s="3" t="s">
        <v>0</v>
      </c>
    </row>
    <row r="2" spans="2:8" ht="22.8" x14ac:dyDescent="0.45">
      <c r="B2" s="4" t="s">
        <v>246</v>
      </c>
      <c r="C2" s="4"/>
      <c r="D2" s="4"/>
      <c r="E2" s="4"/>
      <c r="F2" s="4"/>
      <c r="G2" s="4"/>
      <c r="H2" s="4"/>
    </row>
    <row r="3" spans="2:8" ht="22.8" x14ac:dyDescent="0.45">
      <c r="B3" s="5" t="s">
        <v>2</v>
      </c>
      <c r="C3" s="5"/>
      <c r="D3" s="5"/>
      <c r="E3" s="5"/>
      <c r="F3" s="5"/>
      <c r="G3" s="5"/>
      <c r="H3" s="5"/>
    </row>
    <row r="4" spans="2:8" x14ac:dyDescent="0.45">
      <c r="B4" s="6"/>
      <c r="C4" s="6"/>
      <c r="D4" s="6"/>
      <c r="E4" s="6"/>
      <c r="F4" s="2"/>
      <c r="G4" s="2"/>
      <c r="H4" s="6" t="s">
        <v>3</v>
      </c>
    </row>
    <row r="5" spans="2:8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5">
      <c r="B6" s="9" t="s">
        <v>9</v>
      </c>
      <c r="C6" s="9" t="s">
        <v>10</v>
      </c>
      <c r="D6" s="10" t="s">
        <v>11</v>
      </c>
      <c r="E6" s="11">
        <f>+E7+E11+E18+E25+E28+E32+E45+E55</f>
        <v>351910389</v>
      </c>
      <c r="F6" s="11">
        <f>+F7+F11+F18+F25+F28+F32+F45+F55</f>
        <v>351453476</v>
      </c>
      <c r="G6" s="11">
        <f>E6-F6</f>
        <v>456913</v>
      </c>
      <c r="H6" s="11"/>
    </row>
    <row r="7" spans="2:8" x14ac:dyDescent="0.45">
      <c r="B7" s="12"/>
      <c r="C7" s="12"/>
      <c r="D7" s="13" t="s">
        <v>12</v>
      </c>
      <c r="E7" s="14">
        <f>+E8+E9+E10</f>
        <v>143138889</v>
      </c>
      <c r="F7" s="14">
        <f>+F8+F9+F10</f>
        <v>141705410</v>
      </c>
      <c r="G7" s="14">
        <f t="shared" ref="G7:G70" si="0">E7-F7</f>
        <v>1433479</v>
      </c>
      <c r="H7" s="14"/>
    </row>
    <row r="8" spans="2:8" x14ac:dyDescent="0.45">
      <c r="B8" s="12"/>
      <c r="C8" s="12"/>
      <c r="D8" s="13" t="s">
        <v>13</v>
      </c>
      <c r="E8" s="14">
        <v>128598889</v>
      </c>
      <c r="F8" s="14">
        <v>127222858</v>
      </c>
      <c r="G8" s="14">
        <f t="shared" si="0"/>
        <v>1376031</v>
      </c>
      <c r="H8" s="14"/>
    </row>
    <row r="9" spans="2:8" x14ac:dyDescent="0.45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5">
      <c r="B10" s="12"/>
      <c r="C10" s="12"/>
      <c r="D10" s="13" t="s">
        <v>15</v>
      </c>
      <c r="E10" s="14">
        <v>14540000</v>
      </c>
      <c r="F10" s="14">
        <v>14482552</v>
      </c>
      <c r="G10" s="14">
        <f t="shared" si="0"/>
        <v>57448</v>
      </c>
      <c r="H10" s="14"/>
    </row>
    <row r="11" spans="2:8" x14ac:dyDescent="0.45">
      <c r="B11" s="12"/>
      <c r="C11" s="12"/>
      <c r="D11" s="13" t="s">
        <v>16</v>
      </c>
      <c r="E11" s="14">
        <f>+E12+E13+E14+E15+E16+E17</f>
        <v>67728500</v>
      </c>
      <c r="F11" s="14">
        <f>+F12+F13+F14+F15+F16+F17</f>
        <v>69178712</v>
      </c>
      <c r="G11" s="14">
        <f t="shared" si="0"/>
        <v>-1450212</v>
      </c>
      <c r="H11" s="14"/>
    </row>
    <row r="12" spans="2:8" x14ac:dyDescent="0.45">
      <c r="B12" s="12"/>
      <c r="C12" s="12"/>
      <c r="D12" s="13" t="s">
        <v>13</v>
      </c>
      <c r="E12" s="14">
        <v>60730000</v>
      </c>
      <c r="F12" s="14">
        <v>60388821</v>
      </c>
      <c r="G12" s="14">
        <f t="shared" si="0"/>
        <v>341179</v>
      </c>
      <c r="H12" s="14"/>
    </row>
    <row r="13" spans="2:8" x14ac:dyDescent="0.45">
      <c r="B13" s="12"/>
      <c r="C13" s="12"/>
      <c r="D13" s="13" t="s">
        <v>17</v>
      </c>
      <c r="E13" s="14">
        <v>310000</v>
      </c>
      <c r="F13" s="14">
        <v>1415718</v>
      </c>
      <c r="G13" s="14">
        <f t="shared" si="0"/>
        <v>-1105718</v>
      </c>
      <c r="H13" s="14"/>
    </row>
    <row r="14" spans="2:8" x14ac:dyDescent="0.45">
      <c r="B14" s="12"/>
      <c r="C14" s="12"/>
      <c r="D14" s="13" t="s">
        <v>18</v>
      </c>
      <c r="E14" s="14">
        <v>168500</v>
      </c>
      <c r="F14" s="14">
        <v>85615</v>
      </c>
      <c r="G14" s="14">
        <f t="shared" si="0"/>
        <v>82885</v>
      </c>
      <c r="H14" s="14"/>
    </row>
    <row r="15" spans="2:8" x14ac:dyDescent="0.45">
      <c r="B15" s="12"/>
      <c r="C15" s="12"/>
      <c r="D15" s="13" t="s">
        <v>19</v>
      </c>
      <c r="E15" s="14">
        <v>6380000</v>
      </c>
      <c r="F15" s="14">
        <v>7131256</v>
      </c>
      <c r="G15" s="14">
        <f t="shared" si="0"/>
        <v>-751256</v>
      </c>
      <c r="H15" s="14"/>
    </row>
    <row r="16" spans="2:8" x14ac:dyDescent="0.45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x14ac:dyDescent="0.45">
      <c r="B17" s="12"/>
      <c r="C17" s="12"/>
      <c r="D17" s="13" t="s">
        <v>21</v>
      </c>
      <c r="E17" s="14">
        <v>140000</v>
      </c>
      <c r="F17" s="14">
        <v>157302</v>
      </c>
      <c r="G17" s="14">
        <f t="shared" si="0"/>
        <v>-17302</v>
      </c>
      <c r="H17" s="14"/>
    </row>
    <row r="18" spans="2:8" x14ac:dyDescent="0.45">
      <c r="B18" s="12"/>
      <c r="C18" s="12"/>
      <c r="D18" s="13" t="s">
        <v>22</v>
      </c>
      <c r="E18" s="14">
        <f>+E19+E20+E21+E22+E23+E24</f>
        <v>60870000</v>
      </c>
      <c r="F18" s="14">
        <f>+F19+F20+F21+F22+F23+F24</f>
        <v>60729060</v>
      </c>
      <c r="G18" s="14">
        <f t="shared" si="0"/>
        <v>140940</v>
      </c>
      <c r="H18" s="14"/>
    </row>
    <row r="19" spans="2:8" x14ac:dyDescent="0.45">
      <c r="B19" s="12"/>
      <c r="C19" s="12"/>
      <c r="D19" s="13" t="s">
        <v>13</v>
      </c>
      <c r="E19" s="14">
        <v>51810000</v>
      </c>
      <c r="F19" s="14">
        <v>52276316</v>
      </c>
      <c r="G19" s="14">
        <f t="shared" si="0"/>
        <v>-466316</v>
      </c>
      <c r="H19" s="14"/>
    </row>
    <row r="20" spans="2:8" x14ac:dyDescent="0.45">
      <c r="B20" s="12"/>
      <c r="C20" s="12"/>
      <c r="D20" s="13" t="s">
        <v>17</v>
      </c>
      <c r="E20" s="14">
        <v>2885000</v>
      </c>
      <c r="F20" s="14">
        <v>2336571</v>
      </c>
      <c r="G20" s="14">
        <f t="shared" si="0"/>
        <v>548429</v>
      </c>
      <c r="H20" s="14"/>
    </row>
    <row r="21" spans="2:8" x14ac:dyDescent="0.45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5">
      <c r="B22" s="12"/>
      <c r="C22" s="12"/>
      <c r="D22" s="13" t="s">
        <v>19</v>
      </c>
      <c r="E22" s="14">
        <v>5845000</v>
      </c>
      <c r="F22" s="14">
        <v>5857064</v>
      </c>
      <c r="G22" s="14">
        <f t="shared" si="0"/>
        <v>-12064</v>
      </c>
      <c r="H22" s="14"/>
    </row>
    <row r="23" spans="2:8" x14ac:dyDescent="0.45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5">
      <c r="B24" s="12"/>
      <c r="C24" s="12"/>
      <c r="D24" s="13" t="s">
        <v>21</v>
      </c>
      <c r="E24" s="14">
        <v>330000</v>
      </c>
      <c r="F24" s="14">
        <v>259109</v>
      </c>
      <c r="G24" s="14">
        <f t="shared" si="0"/>
        <v>70891</v>
      </c>
      <c r="H24" s="14"/>
    </row>
    <row r="25" spans="2:8" x14ac:dyDescent="0.45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x14ac:dyDescent="0.45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x14ac:dyDescent="0.45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x14ac:dyDescent="0.45">
      <c r="B28" s="12"/>
      <c r="C28" s="12"/>
      <c r="D28" s="13" t="s">
        <v>26</v>
      </c>
      <c r="E28" s="14">
        <f>+E29+E30+E31</f>
        <v>11190000</v>
      </c>
      <c r="F28" s="14">
        <f>+F29+F30+F31</f>
        <v>11483460</v>
      </c>
      <c r="G28" s="14">
        <f t="shared" si="0"/>
        <v>-293460</v>
      </c>
      <c r="H28" s="14"/>
    </row>
    <row r="29" spans="2:8" x14ac:dyDescent="0.45">
      <c r="B29" s="12"/>
      <c r="C29" s="12"/>
      <c r="D29" s="13" t="s">
        <v>27</v>
      </c>
      <c r="E29" s="14">
        <v>9990000</v>
      </c>
      <c r="F29" s="14">
        <v>10273912</v>
      </c>
      <c r="G29" s="14">
        <f t="shared" si="0"/>
        <v>-283912</v>
      </c>
      <c r="H29" s="14"/>
    </row>
    <row r="30" spans="2:8" x14ac:dyDescent="0.45">
      <c r="B30" s="12"/>
      <c r="C30" s="12"/>
      <c r="D30" s="13" t="s">
        <v>28</v>
      </c>
      <c r="E30" s="14"/>
      <c r="F30" s="14">
        <v>14342</v>
      </c>
      <c r="G30" s="14">
        <f t="shared" si="0"/>
        <v>-14342</v>
      </c>
      <c r="H30" s="14"/>
    </row>
    <row r="31" spans="2:8" x14ac:dyDescent="0.45">
      <c r="B31" s="12"/>
      <c r="C31" s="12"/>
      <c r="D31" s="13" t="s">
        <v>29</v>
      </c>
      <c r="E31" s="14">
        <v>1200000</v>
      </c>
      <c r="F31" s="14">
        <v>1195206</v>
      </c>
      <c r="G31" s="14">
        <f t="shared" si="0"/>
        <v>4794</v>
      </c>
      <c r="H31" s="14"/>
    </row>
    <row r="32" spans="2:8" x14ac:dyDescent="0.45">
      <c r="B32" s="12"/>
      <c r="C32" s="12"/>
      <c r="D32" s="13" t="s">
        <v>30</v>
      </c>
      <c r="E32" s="14">
        <f>+E33+E34+E35+E36+E37+E38+E39+E40+E41+E42+E43+E44</f>
        <v>67890000</v>
      </c>
      <c r="F32" s="14">
        <f>+F33+F34+F35+F36+F37+F38+F39+F40+F41+F42+F43+F44</f>
        <v>66979366</v>
      </c>
      <c r="G32" s="14">
        <f t="shared" si="0"/>
        <v>910634</v>
      </c>
      <c r="H32" s="14"/>
    </row>
    <row r="33" spans="2:8" x14ac:dyDescent="0.45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x14ac:dyDescent="0.45">
      <c r="B34" s="12"/>
      <c r="C34" s="12"/>
      <c r="D34" s="13" t="s">
        <v>32</v>
      </c>
      <c r="E34" s="14">
        <v>1090000</v>
      </c>
      <c r="F34" s="14">
        <v>1098600</v>
      </c>
      <c r="G34" s="14">
        <f t="shared" si="0"/>
        <v>-8600</v>
      </c>
      <c r="H34" s="14"/>
    </row>
    <row r="35" spans="2:8" x14ac:dyDescent="0.45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5">
      <c r="B36" s="12"/>
      <c r="C36" s="12"/>
      <c r="D36" s="13" t="s">
        <v>34</v>
      </c>
      <c r="E36" s="14"/>
      <c r="F36" s="14"/>
      <c r="G36" s="14">
        <f t="shared" si="0"/>
        <v>0</v>
      </c>
      <c r="H36" s="14"/>
    </row>
    <row r="37" spans="2:8" x14ac:dyDescent="0.45">
      <c r="B37" s="12"/>
      <c r="C37" s="12"/>
      <c r="D37" s="13" t="s">
        <v>35</v>
      </c>
      <c r="E37" s="14">
        <v>27590000</v>
      </c>
      <c r="F37" s="14">
        <v>27331348</v>
      </c>
      <c r="G37" s="14">
        <f t="shared" si="0"/>
        <v>258652</v>
      </c>
      <c r="H37" s="14"/>
    </row>
    <row r="38" spans="2:8" x14ac:dyDescent="0.45">
      <c r="B38" s="12"/>
      <c r="C38" s="12"/>
      <c r="D38" s="13" t="s">
        <v>36</v>
      </c>
      <c r="E38" s="14">
        <v>7320000</v>
      </c>
      <c r="F38" s="14">
        <v>7157309</v>
      </c>
      <c r="G38" s="14">
        <f t="shared" si="0"/>
        <v>162691</v>
      </c>
      <c r="H38" s="14"/>
    </row>
    <row r="39" spans="2:8" x14ac:dyDescent="0.45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x14ac:dyDescent="0.45">
      <c r="B40" s="12"/>
      <c r="C40" s="12"/>
      <c r="D40" s="13" t="s">
        <v>38</v>
      </c>
      <c r="E40" s="14">
        <v>26030000</v>
      </c>
      <c r="F40" s="14">
        <v>25849850</v>
      </c>
      <c r="G40" s="14">
        <f t="shared" si="0"/>
        <v>180150</v>
      </c>
      <c r="H40" s="14"/>
    </row>
    <row r="41" spans="2:8" x14ac:dyDescent="0.45">
      <c r="B41" s="12"/>
      <c r="C41" s="12"/>
      <c r="D41" s="13" t="s">
        <v>39</v>
      </c>
      <c r="E41" s="14">
        <v>5340000</v>
      </c>
      <c r="F41" s="14">
        <v>5124859</v>
      </c>
      <c r="G41" s="14">
        <f t="shared" si="0"/>
        <v>215141</v>
      </c>
      <c r="H41" s="14"/>
    </row>
    <row r="42" spans="2:8" x14ac:dyDescent="0.45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x14ac:dyDescent="0.45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5">
      <c r="B44" s="12"/>
      <c r="C44" s="12"/>
      <c r="D44" s="13" t="s">
        <v>42</v>
      </c>
      <c r="E44" s="14">
        <v>520000</v>
      </c>
      <c r="F44" s="14">
        <v>417400</v>
      </c>
      <c r="G44" s="14">
        <f t="shared" si="0"/>
        <v>102600</v>
      </c>
      <c r="H44" s="14"/>
    </row>
    <row r="45" spans="2:8" x14ac:dyDescent="0.45">
      <c r="B45" s="12"/>
      <c r="C45" s="12"/>
      <c r="D45" s="13" t="s">
        <v>43</v>
      </c>
      <c r="E45" s="14">
        <f>+E46+E47+E48+E49+E50+E51+E52+E53+E54</f>
        <v>1093000</v>
      </c>
      <c r="F45" s="14">
        <f>+F46+F47+F48+F49+F50+F51+F52+F53+F54</f>
        <v>1377468</v>
      </c>
      <c r="G45" s="14">
        <f t="shared" si="0"/>
        <v>-284468</v>
      </c>
      <c r="H45" s="14"/>
    </row>
    <row r="46" spans="2:8" x14ac:dyDescent="0.45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5">
      <c r="B47" s="12"/>
      <c r="C47" s="12"/>
      <c r="D47" s="13" t="s">
        <v>45</v>
      </c>
      <c r="E47" s="14">
        <v>780000</v>
      </c>
      <c r="F47" s="14">
        <v>1115593</v>
      </c>
      <c r="G47" s="14">
        <f t="shared" si="0"/>
        <v>-335593</v>
      </c>
      <c r="H47" s="14"/>
    </row>
    <row r="48" spans="2:8" x14ac:dyDescent="0.45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5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5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5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5">
      <c r="B52" s="12"/>
      <c r="C52" s="12"/>
      <c r="D52" s="13" t="s">
        <v>50</v>
      </c>
      <c r="E52" s="14">
        <v>313000</v>
      </c>
      <c r="F52" s="14">
        <v>261875</v>
      </c>
      <c r="G52" s="14">
        <f t="shared" si="0"/>
        <v>51125</v>
      </c>
      <c r="H52" s="14"/>
    </row>
    <row r="53" spans="2:8" x14ac:dyDescent="0.45">
      <c r="B53" s="12"/>
      <c r="C53" s="12"/>
      <c r="D53" s="13" t="s">
        <v>51</v>
      </c>
      <c r="E53" s="14"/>
      <c r="F53" s="14"/>
      <c r="G53" s="14">
        <f t="shared" si="0"/>
        <v>0</v>
      </c>
      <c r="H53" s="14"/>
    </row>
    <row r="54" spans="2:8" x14ac:dyDescent="0.45">
      <c r="B54" s="12"/>
      <c r="C54" s="12"/>
      <c r="D54" s="13" t="s">
        <v>52</v>
      </c>
      <c r="E54" s="14"/>
      <c r="F54" s="14"/>
      <c r="G54" s="14">
        <f t="shared" si="0"/>
        <v>0</v>
      </c>
      <c r="H54" s="14"/>
    </row>
    <row r="55" spans="2:8" x14ac:dyDescent="0.45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x14ac:dyDescent="0.45">
      <c r="B56" s="12"/>
      <c r="C56" s="12"/>
      <c r="D56" s="13" t="s">
        <v>54</v>
      </c>
      <c r="E56" s="14">
        <f>+E57+E64</f>
        <v>0</v>
      </c>
      <c r="F56" s="14">
        <f>+F57+F64</f>
        <v>0</v>
      </c>
      <c r="G56" s="14">
        <f t="shared" si="0"/>
        <v>0</v>
      </c>
      <c r="H56" s="14"/>
    </row>
    <row r="57" spans="2:8" x14ac:dyDescent="0.45">
      <c r="B57" s="12"/>
      <c r="C57" s="12"/>
      <c r="D57" s="13" t="s">
        <v>55</v>
      </c>
      <c r="E57" s="14">
        <f>+E58+E59+E60+E61+E62+E63</f>
        <v>0</v>
      </c>
      <c r="F57" s="14">
        <f>+F58+F59+F60+F61+F62+F63</f>
        <v>0</v>
      </c>
      <c r="G57" s="14">
        <f t="shared" si="0"/>
        <v>0</v>
      </c>
      <c r="H57" s="14"/>
    </row>
    <row r="58" spans="2:8" x14ac:dyDescent="0.45">
      <c r="B58" s="12"/>
      <c r="C58" s="12"/>
      <c r="D58" s="13" t="s">
        <v>56</v>
      </c>
      <c r="E58" s="14"/>
      <c r="F58" s="14"/>
      <c r="G58" s="14">
        <f t="shared" si="0"/>
        <v>0</v>
      </c>
      <c r="H58" s="14"/>
    </row>
    <row r="59" spans="2:8" x14ac:dyDescent="0.45">
      <c r="B59" s="12"/>
      <c r="C59" s="12"/>
      <c r="D59" s="13" t="s">
        <v>42</v>
      </c>
      <c r="E59" s="14"/>
      <c r="F59" s="14"/>
      <c r="G59" s="14">
        <f t="shared" si="0"/>
        <v>0</v>
      </c>
      <c r="H59" s="14"/>
    </row>
    <row r="60" spans="2:8" x14ac:dyDescent="0.45">
      <c r="B60" s="12"/>
      <c r="C60" s="12"/>
      <c r="D60" s="13" t="s">
        <v>44</v>
      </c>
      <c r="E60" s="14"/>
      <c r="F60" s="14"/>
      <c r="G60" s="14">
        <f t="shared" si="0"/>
        <v>0</v>
      </c>
      <c r="H60" s="14"/>
    </row>
    <row r="61" spans="2:8" x14ac:dyDescent="0.45">
      <c r="B61" s="12"/>
      <c r="C61" s="12"/>
      <c r="D61" s="13" t="s">
        <v>45</v>
      </c>
      <c r="E61" s="14"/>
      <c r="F61" s="14"/>
      <c r="G61" s="14">
        <f t="shared" si="0"/>
        <v>0</v>
      </c>
      <c r="H61" s="14"/>
    </row>
    <row r="62" spans="2:8" x14ac:dyDescent="0.45">
      <c r="B62" s="12"/>
      <c r="C62" s="12"/>
      <c r="D62" s="13" t="s">
        <v>46</v>
      </c>
      <c r="E62" s="14"/>
      <c r="F62" s="14"/>
      <c r="G62" s="14">
        <f t="shared" si="0"/>
        <v>0</v>
      </c>
      <c r="H62" s="14"/>
    </row>
    <row r="63" spans="2:8" x14ac:dyDescent="0.45">
      <c r="B63" s="12"/>
      <c r="C63" s="12"/>
      <c r="D63" s="13" t="s">
        <v>52</v>
      </c>
      <c r="E63" s="14"/>
      <c r="F63" s="14"/>
      <c r="G63" s="14">
        <f t="shared" si="0"/>
        <v>0</v>
      </c>
      <c r="H63" s="14"/>
    </row>
    <row r="64" spans="2:8" x14ac:dyDescent="0.45">
      <c r="B64" s="12"/>
      <c r="C64" s="12"/>
      <c r="D64" s="13" t="s">
        <v>43</v>
      </c>
      <c r="E64" s="14">
        <f>+E65</f>
        <v>0</v>
      </c>
      <c r="F64" s="14">
        <f>+F65</f>
        <v>0</v>
      </c>
      <c r="G64" s="14">
        <f t="shared" si="0"/>
        <v>0</v>
      </c>
      <c r="H64" s="14"/>
    </row>
    <row r="65" spans="2:8" x14ac:dyDescent="0.45">
      <c r="B65" s="12"/>
      <c r="C65" s="12"/>
      <c r="D65" s="13" t="s">
        <v>52</v>
      </c>
      <c r="E65" s="14"/>
      <c r="F65" s="14"/>
      <c r="G65" s="14">
        <f t="shared" si="0"/>
        <v>0</v>
      </c>
      <c r="H65" s="14"/>
    </row>
    <row r="66" spans="2:8" x14ac:dyDescent="0.45">
      <c r="B66" s="12"/>
      <c r="C66" s="12"/>
      <c r="D66" s="13" t="s">
        <v>57</v>
      </c>
      <c r="E66" s="14">
        <f>+E67+E68</f>
        <v>0</v>
      </c>
      <c r="F66" s="14">
        <f>+F67+F68</f>
        <v>0</v>
      </c>
      <c r="G66" s="14">
        <f t="shared" si="0"/>
        <v>0</v>
      </c>
      <c r="H66" s="14"/>
    </row>
    <row r="67" spans="2:8" x14ac:dyDescent="0.45">
      <c r="B67" s="12"/>
      <c r="C67" s="12"/>
      <c r="D67" s="13" t="s">
        <v>58</v>
      </c>
      <c r="E67" s="14"/>
      <c r="F67" s="14"/>
      <c r="G67" s="14">
        <f t="shared" si="0"/>
        <v>0</v>
      </c>
      <c r="H67" s="14"/>
    </row>
    <row r="68" spans="2:8" x14ac:dyDescent="0.45">
      <c r="B68" s="12"/>
      <c r="C68" s="12"/>
      <c r="D68" s="13" t="s">
        <v>59</v>
      </c>
      <c r="E68" s="14"/>
      <c r="F68" s="14"/>
      <c r="G68" s="14">
        <f t="shared" si="0"/>
        <v>0</v>
      </c>
      <c r="H68" s="14"/>
    </row>
    <row r="69" spans="2:8" x14ac:dyDescent="0.45">
      <c r="B69" s="12"/>
      <c r="C69" s="12"/>
      <c r="D69" s="13" t="s">
        <v>60</v>
      </c>
      <c r="E69" s="14"/>
      <c r="F69" s="14"/>
      <c r="G69" s="14">
        <f t="shared" si="0"/>
        <v>0</v>
      </c>
      <c r="H69" s="14"/>
    </row>
    <row r="70" spans="2:8" x14ac:dyDescent="0.45">
      <c r="B70" s="12"/>
      <c r="C70" s="12"/>
      <c r="D70" s="13" t="s">
        <v>61</v>
      </c>
      <c r="E70" s="14"/>
      <c r="F70" s="14"/>
      <c r="G70" s="14">
        <f t="shared" si="0"/>
        <v>0</v>
      </c>
      <c r="H70" s="14"/>
    </row>
    <row r="71" spans="2:8" x14ac:dyDescent="0.45">
      <c r="B71" s="12"/>
      <c r="C71" s="12"/>
      <c r="D71" s="13" t="s">
        <v>62</v>
      </c>
      <c r="E71" s="14">
        <v>75000</v>
      </c>
      <c r="F71" s="14">
        <v>64884</v>
      </c>
      <c r="G71" s="14">
        <f t="shared" ref="G71:G134" si="1">E71-F71</f>
        <v>10116</v>
      </c>
      <c r="H71" s="14"/>
    </row>
    <row r="72" spans="2:8" x14ac:dyDescent="0.45">
      <c r="B72" s="12"/>
      <c r="C72" s="12"/>
      <c r="D72" s="13" t="s">
        <v>63</v>
      </c>
      <c r="E72" s="14">
        <f>+E73+E74+E75+E77</f>
        <v>1990000</v>
      </c>
      <c r="F72" s="14">
        <f>+F73+F74+F75+F77</f>
        <v>1893381</v>
      </c>
      <c r="G72" s="14">
        <f t="shared" si="1"/>
        <v>96619</v>
      </c>
      <c r="H72" s="14"/>
    </row>
    <row r="73" spans="2:8" x14ac:dyDescent="0.45">
      <c r="B73" s="12"/>
      <c r="C73" s="12"/>
      <c r="D73" s="13" t="s">
        <v>64</v>
      </c>
      <c r="E73" s="14"/>
      <c r="F73" s="14"/>
      <c r="G73" s="14">
        <f t="shared" si="1"/>
        <v>0</v>
      </c>
      <c r="H73" s="14"/>
    </row>
    <row r="74" spans="2:8" x14ac:dyDescent="0.45">
      <c r="B74" s="12"/>
      <c r="C74" s="12"/>
      <c r="D74" s="13" t="s">
        <v>65</v>
      </c>
      <c r="E74" s="14">
        <v>500000</v>
      </c>
      <c r="F74" s="14">
        <v>656400</v>
      </c>
      <c r="G74" s="14">
        <f t="shared" si="1"/>
        <v>-156400</v>
      </c>
      <c r="H74" s="14"/>
    </row>
    <row r="75" spans="2:8" x14ac:dyDescent="0.45">
      <c r="B75" s="12"/>
      <c r="C75" s="12"/>
      <c r="D75" s="13" t="s">
        <v>66</v>
      </c>
      <c r="E75" s="14">
        <f>+E76</f>
        <v>1490000</v>
      </c>
      <c r="F75" s="14">
        <f>+F76</f>
        <v>1236981</v>
      </c>
      <c r="G75" s="14">
        <f t="shared" si="1"/>
        <v>253019</v>
      </c>
      <c r="H75" s="14"/>
    </row>
    <row r="76" spans="2:8" x14ac:dyDescent="0.45">
      <c r="B76" s="12"/>
      <c r="C76" s="12"/>
      <c r="D76" s="13" t="s">
        <v>67</v>
      </c>
      <c r="E76" s="14">
        <v>1490000</v>
      </c>
      <c r="F76" s="14">
        <v>1236981</v>
      </c>
      <c r="G76" s="14">
        <f t="shared" si="1"/>
        <v>253019</v>
      </c>
      <c r="H76" s="14"/>
    </row>
    <row r="77" spans="2:8" x14ac:dyDescent="0.45">
      <c r="B77" s="12"/>
      <c r="C77" s="12"/>
      <c r="D77" s="13" t="s">
        <v>68</v>
      </c>
      <c r="E77" s="14"/>
      <c r="F77" s="14"/>
      <c r="G77" s="14">
        <f t="shared" si="1"/>
        <v>0</v>
      </c>
      <c r="H77" s="14"/>
    </row>
    <row r="78" spans="2:8" x14ac:dyDescent="0.45">
      <c r="B78" s="12"/>
      <c r="C78" s="12"/>
      <c r="D78" s="13" t="s">
        <v>69</v>
      </c>
      <c r="E78" s="14"/>
      <c r="F78" s="14"/>
      <c r="G78" s="14">
        <f t="shared" si="1"/>
        <v>0</v>
      </c>
      <c r="H78" s="14"/>
    </row>
    <row r="79" spans="2:8" x14ac:dyDescent="0.45">
      <c r="B79" s="12"/>
      <c r="C79" s="15"/>
      <c r="D79" s="16" t="s">
        <v>70</v>
      </c>
      <c r="E79" s="17">
        <f>+E6+E56+E66+E69+E70+E71+E72+E78</f>
        <v>353975389</v>
      </c>
      <c r="F79" s="17">
        <f>+F6+F56+F66+F69+F70+F71+F72+F78</f>
        <v>353411741</v>
      </c>
      <c r="G79" s="17">
        <f t="shared" si="1"/>
        <v>563648</v>
      </c>
      <c r="H79" s="17"/>
    </row>
    <row r="80" spans="2:8" x14ac:dyDescent="0.45">
      <c r="B80" s="12"/>
      <c r="C80" s="9" t="s">
        <v>71</v>
      </c>
      <c r="D80" s="13" t="s">
        <v>72</v>
      </c>
      <c r="E80" s="14">
        <f>+E81+E82+E83+E104+E105+E106+E107+E108</f>
        <v>257095512</v>
      </c>
      <c r="F80" s="14">
        <f>+F81+F82+F83+F104+F105+F106+F107+F108</f>
        <v>251272977</v>
      </c>
      <c r="G80" s="14">
        <f t="shared" si="1"/>
        <v>5822535</v>
      </c>
      <c r="H80" s="14"/>
    </row>
    <row r="81" spans="2:8" x14ac:dyDescent="0.45">
      <c r="B81" s="12"/>
      <c r="C81" s="12"/>
      <c r="D81" s="13" t="s">
        <v>73</v>
      </c>
      <c r="E81" s="14"/>
      <c r="F81" s="14"/>
      <c r="G81" s="14">
        <f t="shared" si="1"/>
        <v>0</v>
      </c>
      <c r="H81" s="14"/>
    </row>
    <row r="82" spans="2:8" x14ac:dyDescent="0.45">
      <c r="B82" s="12"/>
      <c r="C82" s="12"/>
      <c r="D82" s="13" t="s">
        <v>74</v>
      </c>
      <c r="E82" s="14"/>
      <c r="F82" s="14"/>
      <c r="G82" s="14">
        <f t="shared" si="1"/>
        <v>0</v>
      </c>
      <c r="H82" s="14"/>
    </row>
    <row r="83" spans="2:8" x14ac:dyDescent="0.45">
      <c r="B83" s="12"/>
      <c r="C83" s="12"/>
      <c r="D83" s="13" t="s">
        <v>75</v>
      </c>
      <c r="E83" s="14">
        <f>+E84+E85+E86+E87+E88+E89+E90+E91+E92+E93+E94+E95+E96+E97+E98+E99+E100+E101+E102+E103</f>
        <v>147833512</v>
      </c>
      <c r="F83" s="14">
        <f>+F84+F85+F86+F87+F88+F89+F90+F91+F92+F93+F94+F95+F96+F97+F98+F99+F100+F101+F102+F103</f>
        <v>145012393</v>
      </c>
      <c r="G83" s="14">
        <f t="shared" si="1"/>
        <v>2821119</v>
      </c>
      <c r="H83" s="14"/>
    </row>
    <row r="84" spans="2:8" x14ac:dyDescent="0.45">
      <c r="B84" s="12"/>
      <c r="C84" s="12"/>
      <c r="D84" s="13" t="s">
        <v>76</v>
      </c>
      <c r="E84" s="14">
        <v>111086512</v>
      </c>
      <c r="F84" s="14">
        <v>109646175</v>
      </c>
      <c r="G84" s="14">
        <f t="shared" si="1"/>
        <v>1440337</v>
      </c>
      <c r="H84" s="14"/>
    </row>
    <row r="85" spans="2:8" x14ac:dyDescent="0.45">
      <c r="B85" s="12"/>
      <c r="C85" s="12"/>
      <c r="D85" s="13" t="s">
        <v>77</v>
      </c>
      <c r="E85" s="14">
        <v>2665000</v>
      </c>
      <c r="F85" s="14">
        <v>2460000</v>
      </c>
      <c r="G85" s="14">
        <f t="shared" si="1"/>
        <v>205000</v>
      </c>
      <c r="H85" s="14"/>
    </row>
    <row r="86" spans="2:8" x14ac:dyDescent="0.45">
      <c r="B86" s="12"/>
      <c r="C86" s="12"/>
      <c r="D86" s="13" t="s">
        <v>78</v>
      </c>
      <c r="E86" s="14">
        <v>3190000</v>
      </c>
      <c r="F86" s="14">
        <v>3160000</v>
      </c>
      <c r="G86" s="14">
        <f t="shared" si="1"/>
        <v>30000</v>
      </c>
      <c r="H86" s="14"/>
    </row>
    <row r="87" spans="2:8" x14ac:dyDescent="0.45">
      <c r="B87" s="12"/>
      <c r="C87" s="12"/>
      <c r="D87" s="13" t="s">
        <v>79</v>
      </c>
      <c r="E87" s="14">
        <v>3260000</v>
      </c>
      <c r="F87" s="14">
        <v>2392920</v>
      </c>
      <c r="G87" s="14">
        <f t="shared" si="1"/>
        <v>867080</v>
      </c>
      <c r="H87" s="14"/>
    </row>
    <row r="88" spans="2:8" x14ac:dyDescent="0.45">
      <c r="B88" s="12"/>
      <c r="C88" s="12"/>
      <c r="D88" s="13" t="s">
        <v>80</v>
      </c>
      <c r="E88" s="14">
        <v>320000</v>
      </c>
      <c r="F88" s="14">
        <v>396000</v>
      </c>
      <c r="G88" s="14">
        <f t="shared" si="1"/>
        <v>-76000</v>
      </c>
      <c r="H88" s="14"/>
    </row>
    <row r="89" spans="2:8" x14ac:dyDescent="0.45">
      <c r="B89" s="12"/>
      <c r="C89" s="12"/>
      <c r="D89" s="13" t="s">
        <v>81</v>
      </c>
      <c r="E89" s="14">
        <v>2092000</v>
      </c>
      <c r="F89" s="14">
        <v>1986280</v>
      </c>
      <c r="G89" s="14">
        <f t="shared" si="1"/>
        <v>105720</v>
      </c>
      <c r="H89" s="14"/>
    </row>
    <row r="90" spans="2:8" x14ac:dyDescent="0.45">
      <c r="B90" s="12"/>
      <c r="C90" s="12"/>
      <c r="D90" s="13" t="s">
        <v>82</v>
      </c>
      <c r="E90" s="14">
        <v>64000</v>
      </c>
      <c r="F90" s="14">
        <v>13500</v>
      </c>
      <c r="G90" s="14">
        <f t="shared" si="1"/>
        <v>50500</v>
      </c>
      <c r="H90" s="14"/>
    </row>
    <row r="91" spans="2:8" x14ac:dyDescent="0.45">
      <c r="B91" s="12"/>
      <c r="C91" s="12"/>
      <c r="D91" s="13" t="s">
        <v>83</v>
      </c>
      <c r="E91" s="14">
        <v>8758000</v>
      </c>
      <c r="F91" s="14">
        <v>9021500</v>
      </c>
      <c r="G91" s="14">
        <f t="shared" si="1"/>
        <v>-263500</v>
      </c>
      <c r="H91" s="14"/>
    </row>
    <row r="92" spans="2:8" x14ac:dyDescent="0.45">
      <c r="B92" s="12"/>
      <c r="C92" s="12"/>
      <c r="D92" s="13" t="s">
        <v>84</v>
      </c>
      <c r="E92" s="14">
        <v>3320000</v>
      </c>
      <c r="F92" s="14">
        <v>3737951</v>
      </c>
      <c r="G92" s="14">
        <f t="shared" si="1"/>
        <v>-417951</v>
      </c>
      <c r="H92" s="14"/>
    </row>
    <row r="93" spans="2:8" x14ac:dyDescent="0.45">
      <c r="B93" s="12"/>
      <c r="C93" s="12"/>
      <c r="D93" s="13" t="s">
        <v>85</v>
      </c>
      <c r="E93" s="14">
        <v>130000</v>
      </c>
      <c r="F93" s="14"/>
      <c r="G93" s="14">
        <f t="shared" si="1"/>
        <v>130000</v>
      </c>
      <c r="H93" s="14"/>
    </row>
    <row r="94" spans="2:8" x14ac:dyDescent="0.45">
      <c r="B94" s="12"/>
      <c r="C94" s="12"/>
      <c r="D94" s="13" t="s">
        <v>86</v>
      </c>
      <c r="E94" s="14">
        <v>750000</v>
      </c>
      <c r="F94" s="14">
        <v>730500</v>
      </c>
      <c r="G94" s="14">
        <f t="shared" si="1"/>
        <v>19500</v>
      </c>
      <c r="H94" s="14"/>
    </row>
    <row r="95" spans="2:8" x14ac:dyDescent="0.45">
      <c r="B95" s="12"/>
      <c r="C95" s="12"/>
      <c r="D95" s="13" t="s">
        <v>87</v>
      </c>
      <c r="E95" s="14"/>
      <c r="F95" s="14"/>
      <c r="G95" s="14">
        <f t="shared" si="1"/>
        <v>0</v>
      </c>
      <c r="H95" s="14"/>
    </row>
    <row r="96" spans="2:8" x14ac:dyDescent="0.45">
      <c r="B96" s="12"/>
      <c r="C96" s="12"/>
      <c r="D96" s="13" t="s">
        <v>88</v>
      </c>
      <c r="E96" s="14">
        <v>120000</v>
      </c>
      <c r="F96" s="14">
        <v>102000</v>
      </c>
      <c r="G96" s="14">
        <f t="shared" si="1"/>
        <v>18000</v>
      </c>
      <c r="H96" s="14"/>
    </row>
    <row r="97" spans="2:8" x14ac:dyDescent="0.45">
      <c r="B97" s="12"/>
      <c r="C97" s="12"/>
      <c r="D97" s="13" t="s">
        <v>89</v>
      </c>
      <c r="E97" s="14"/>
      <c r="F97" s="14"/>
      <c r="G97" s="14">
        <f t="shared" si="1"/>
        <v>0</v>
      </c>
      <c r="H97" s="14"/>
    </row>
    <row r="98" spans="2:8" x14ac:dyDescent="0.45">
      <c r="B98" s="12"/>
      <c r="C98" s="12"/>
      <c r="D98" s="13" t="s">
        <v>90</v>
      </c>
      <c r="E98" s="14">
        <v>4898000</v>
      </c>
      <c r="F98" s="14">
        <v>4499922</v>
      </c>
      <c r="G98" s="14">
        <f t="shared" si="1"/>
        <v>398078</v>
      </c>
      <c r="H98" s="14"/>
    </row>
    <row r="99" spans="2:8" x14ac:dyDescent="0.45">
      <c r="B99" s="12"/>
      <c r="C99" s="12"/>
      <c r="D99" s="13" t="s">
        <v>91</v>
      </c>
      <c r="E99" s="14">
        <v>3090000</v>
      </c>
      <c r="F99" s="14">
        <v>2836279</v>
      </c>
      <c r="G99" s="14">
        <f t="shared" si="1"/>
        <v>253721</v>
      </c>
      <c r="H99" s="14"/>
    </row>
    <row r="100" spans="2:8" x14ac:dyDescent="0.45">
      <c r="B100" s="12"/>
      <c r="C100" s="12"/>
      <c r="D100" s="13" t="s">
        <v>92</v>
      </c>
      <c r="E100" s="14">
        <v>420000</v>
      </c>
      <c r="F100" s="14">
        <v>300375</v>
      </c>
      <c r="G100" s="14">
        <f t="shared" si="1"/>
        <v>119625</v>
      </c>
      <c r="H100" s="14"/>
    </row>
    <row r="101" spans="2:8" x14ac:dyDescent="0.45">
      <c r="B101" s="12"/>
      <c r="C101" s="12"/>
      <c r="D101" s="13" t="s">
        <v>93</v>
      </c>
      <c r="E101" s="14">
        <v>2915000</v>
      </c>
      <c r="F101" s="14">
        <v>2976392</v>
      </c>
      <c r="G101" s="14">
        <f t="shared" si="1"/>
        <v>-61392</v>
      </c>
      <c r="H101" s="14"/>
    </row>
    <row r="102" spans="2:8" x14ac:dyDescent="0.45">
      <c r="B102" s="12"/>
      <c r="C102" s="12"/>
      <c r="D102" s="13" t="s">
        <v>94</v>
      </c>
      <c r="E102" s="14"/>
      <c r="F102" s="14"/>
      <c r="G102" s="14">
        <f t="shared" si="1"/>
        <v>0</v>
      </c>
      <c r="H102" s="14"/>
    </row>
    <row r="103" spans="2:8" x14ac:dyDescent="0.45">
      <c r="B103" s="12"/>
      <c r="C103" s="12"/>
      <c r="D103" s="13" t="s">
        <v>95</v>
      </c>
      <c r="E103" s="14">
        <v>755000</v>
      </c>
      <c r="F103" s="14">
        <v>752599</v>
      </c>
      <c r="G103" s="14">
        <f t="shared" si="1"/>
        <v>2401</v>
      </c>
      <c r="H103" s="14"/>
    </row>
    <row r="104" spans="2:8" x14ac:dyDescent="0.45">
      <c r="B104" s="12"/>
      <c r="C104" s="12"/>
      <c r="D104" s="13" t="s">
        <v>96</v>
      </c>
      <c r="E104" s="14">
        <v>30006000</v>
      </c>
      <c r="F104" s="14">
        <v>29548409</v>
      </c>
      <c r="G104" s="14">
        <f t="shared" si="1"/>
        <v>457591</v>
      </c>
      <c r="H104" s="14"/>
    </row>
    <row r="105" spans="2:8" x14ac:dyDescent="0.45">
      <c r="B105" s="12"/>
      <c r="C105" s="12"/>
      <c r="D105" s="13" t="s">
        <v>97</v>
      </c>
      <c r="E105" s="14">
        <v>45739000</v>
      </c>
      <c r="F105" s="14">
        <v>43337362</v>
      </c>
      <c r="G105" s="14">
        <f t="shared" si="1"/>
        <v>2401638</v>
      </c>
      <c r="H105" s="14"/>
    </row>
    <row r="106" spans="2:8" x14ac:dyDescent="0.45">
      <c r="B106" s="12"/>
      <c r="C106" s="12"/>
      <c r="D106" s="13" t="s">
        <v>98</v>
      </c>
      <c r="E106" s="14"/>
      <c r="F106" s="14"/>
      <c r="G106" s="14">
        <f t="shared" si="1"/>
        <v>0</v>
      </c>
      <c r="H106" s="14"/>
    </row>
    <row r="107" spans="2:8" x14ac:dyDescent="0.45">
      <c r="B107" s="12"/>
      <c r="C107" s="12"/>
      <c r="D107" s="13" t="s">
        <v>99</v>
      </c>
      <c r="E107" s="14">
        <v>1137000</v>
      </c>
      <c r="F107" s="14">
        <v>1273536</v>
      </c>
      <c r="G107" s="14">
        <f t="shared" si="1"/>
        <v>-136536</v>
      </c>
      <c r="H107" s="14"/>
    </row>
    <row r="108" spans="2:8" x14ac:dyDescent="0.45">
      <c r="B108" s="12"/>
      <c r="C108" s="12"/>
      <c r="D108" s="13" t="s">
        <v>100</v>
      </c>
      <c r="E108" s="14">
        <f>+E109</f>
        <v>32380000</v>
      </c>
      <c r="F108" s="14">
        <f>+F109</f>
        <v>32101277</v>
      </c>
      <c r="G108" s="14">
        <f t="shared" si="1"/>
        <v>278723</v>
      </c>
      <c r="H108" s="14"/>
    </row>
    <row r="109" spans="2:8" x14ac:dyDescent="0.45">
      <c r="B109" s="12"/>
      <c r="C109" s="12"/>
      <c r="D109" s="13" t="s">
        <v>101</v>
      </c>
      <c r="E109" s="14">
        <v>32380000</v>
      </c>
      <c r="F109" s="14">
        <v>32101277</v>
      </c>
      <c r="G109" s="14">
        <f t="shared" si="1"/>
        <v>278723</v>
      </c>
      <c r="H109" s="14"/>
    </row>
    <row r="110" spans="2:8" x14ac:dyDescent="0.45">
      <c r="B110" s="12"/>
      <c r="C110" s="12"/>
      <c r="D110" s="13" t="s">
        <v>102</v>
      </c>
      <c r="E110" s="14">
        <f>+E111+E112+E113+E114+E115+E116+E117+E118+E119+E120+E121+E122+E123+E124+E125+E126+E127</f>
        <v>67455000</v>
      </c>
      <c r="F110" s="14">
        <f>+F111+F112+F113+F114+F115+F116+F117+F118+F119+F120+F121+F122+F123+F124+F125+F126+F127</f>
        <v>61423715</v>
      </c>
      <c r="G110" s="14">
        <f t="shared" si="1"/>
        <v>6031285</v>
      </c>
      <c r="H110" s="14"/>
    </row>
    <row r="111" spans="2:8" x14ac:dyDescent="0.45">
      <c r="B111" s="12"/>
      <c r="C111" s="12"/>
      <c r="D111" s="13" t="s">
        <v>103</v>
      </c>
      <c r="E111" s="14">
        <v>26410000</v>
      </c>
      <c r="F111" s="14">
        <v>25727423</v>
      </c>
      <c r="G111" s="14">
        <f t="shared" si="1"/>
        <v>682577</v>
      </c>
      <c r="H111" s="14"/>
    </row>
    <row r="112" spans="2:8" x14ac:dyDescent="0.45">
      <c r="B112" s="12"/>
      <c r="C112" s="12"/>
      <c r="D112" s="13" t="s">
        <v>104</v>
      </c>
      <c r="E112" s="14">
        <v>3940000</v>
      </c>
      <c r="F112" s="14">
        <v>3047307</v>
      </c>
      <c r="G112" s="14">
        <f t="shared" si="1"/>
        <v>892693</v>
      </c>
      <c r="H112" s="14"/>
    </row>
    <row r="113" spans="2:8" x14ac:dyDescent="0.45">
      <c r="B113" s="12"/>
      <c r="C113" s="12"/>
      <c r="D113" s="13" t="s">
        <v>105</v>
      </c>
      <c r="E113" s="14"/>
      <c r="F113" s="14"/>
      <c r="G113" s="14">
        <f t="shared" si="1"/>
        <v>0</v>
      </c>
      <c r="H113" s="14"/>
    </row>
    <row r="114" spans="2:8" x14ac:dyDescent="0.45">
      <c r="B114" s="12"/>
      <c r="C114" s="12"/>
      <c r="D114" s="13" t="s">
        <v>106</v>
      </c>
      <c r="E114" s="14">
        <v>1250000</v>
      </c>
      <c r="F114" s="14">
        <v>868687</v>
      </c>
      <c r="G114" s="14">
        <f t="shared" si="1"/>
        <v>381313</v>
      </c>
      <c r="H114" s="14"/>
    </row>
    <row r="115" spans="2:8" x14ac:dyDescent="0.45">
      <c r="B115" s="12"/>
      <c r="C115" s="12"/>
      <c r="D115" s="13" t="s">
        <v>107</v>
      </c>
      <c r="E115" s="14"/>
      <c r="F115" s="14"/>
      <c r="G115" s="14">
        <f t="shared" si="1"/>
        <v>0</v>
      </c>
      <c r="H115" s="14"/>
    </row>
    <row r="116" spans="2:8" x14ac:dyDescent="0.45">
      <c r="B116" s="12"/>
      <c r="C116" s="12"/>
      <c r="D116" s="13" t="s">
        <v>108</v>
      </c>
      <c r="E116" s="14">
        <v>2180000</v>
      </c>
      <c r="F116" s="14">
        <v>2120669</v>
      </c>
      <c r="G116" s="14">
        <f t="shared" si="1"/>
        <v>59331</v>
      </c>
      <c r="H116" s="14"/>
    </row>
    <row r="117" spans="2:8" x14ac:dyDescent="0.45">
      <c r="B117" s="12"/>
      <c r="C117" s="12"/>
      <c r="D117" s="13" t="s">
        <v>109</v>
      </c>
      <c r="E117" s="14">
        <v>1510000</v>
      </c>
      <c r="F117" s="14">
        <v>612166</v>
      </c>
      <c r="G117" s="14">
        <f t="shared" si="1"/>
        <v>897834</v>
      </c>
      <c r="H117" s="14"/>
    </row>
    <row r="118" spans="2:8" x14ac:dyDescent="0.45">
      <c r="B118" s="12"/>
      <c r="C118" s="12"/>
      <c r="D118" s="13" t="s">
        <v>110</v>
      </c>
      <c r="E118" s="14"/>
      <c r="F118" s="14"/>
      <c r="G118" s="14">
        <f t="shared" si="1"/>
        <v>0</v>
      </c>
      <c r="H118" s="14"/>
    </row>
    <row r="119" spans="2:8" x14ac:dyDescent="0.45">
      <c r="B119" s="12"/>
      <c r="C119" s="12"/>
      <c r="D119" s="13" t="s">
        <v>111</v>
      </c>
      <c r="E119" s="14"/>
      <c r="F119" s="14"/>
      <c r="G119" s="14">
        <f t="shared" si="1"/>
        <v>0</v>
      </c>
      <c r="H119" s="14"/>
    </row>
    <row r="120" spans="2:8" x14ac:dyDescent="0.45">
      <c r="B120" s="12"/>
      <c r="C120" s="12"/>
      <c r="D120" s="13" t="s">
        <v>112</v>
      </c>
      <c r="E120" s="14">
        <v>14799000</v>
      </c>
      <c r="F120" s="14">
        <v>14259090</v>
      </c>
      <c r="G120" s="14">
        <f t="shared" si="1"/>
        <v>539910</v>
      </c>
      <c r="H120" s="14"/>
    </row>
    <row r="121" spans="2:8" x14ac:dyDescent="0.45">
      <c r="B121" s="12"/>
      <c r="C121" s="12"/>
      <c r="D121" s="13" t="s">
        <v>113</v>
      </c>
      <c r="E121" s="14">
        <v>4530000</v>
      </c>
      <c r="F121" s="14">
        <v>4201200</v>
      </c>
      <c r="G121" s="14">
        <f t="shared" si="1"/>
        <v>328800</v>
      </c>
      <c r="H121" s="14"/>
    </row>
    <row r="122" spans="2:8" x14ac:dyDescent="0.45">
      <c r="B122" s="12"/>
      <c r="C122" s="12"/>
      <c r="D122" s="13" t="s">
        <v>114</v>
      </c>
      <c r="E122" s="14">
        <v>6550000</v>
      </c>
      <c r="F122" s="14">
        <v>5654015</v>
      </c>
      <c r="G122" s="14">
        <f t="shared" si="1"/>
        <v>895985</v>
      </c>
      <c r="H122" s="14"/>
    </row>
    <row r="123" spans="2:8" x14ac:dyDescent="0.45">
      <c r="B123" s="12"/>
      <c r="C123" s="12"/>
      <c r="D123" s="13" t="s">
        <v>115</v>
      </c>
      <c r="E123" s="14">
        <v>1200000</v>
      </c>
      <c r="F123" s="14">
        <v>975857</v>
      </c>
      <c r="G123" s="14">
        <f t="shared" si="1"/>
        <v>224143</v>
      </c>
      <c r="H123" s="14"/>
    </row>
    <row r="124" spans="2:8" x14ac:dyDescent="0.45">
      <c r="B124" s="12"/>
      <c r="C124" s="12"/>
      <c r="D124" s="13" t="s">
        <v>116</v>
      </c>
      <c r="E124" s="14">
        <v>2044000</v>
      </c>
      <c r="F124" s="14">
        <v>1143880</v>
      </c>
      <c r="G124" s="14">
        <f t="shared" si="1"/>
        <v>900120</v>
      </c>
      <c r="H124" s="14"/>
    </row>
    <row r="125" spans="2:8" x14ac:dyDescent="0.45">
      <c r="B125" s="12"/>
      <c r="C125" s="12"/>
      <c r="D125" s="13" t="s">
        <v>117</v>
      </c>
      <c r="E125" s="14">
        <v>2985000</v>
      </c>
      <c r="F125" s="14">
        <v>2787821</v>
      </c>
      <c r="G125" s="14">
        <f t="shared" si="1"/>
        <v>197179</v>
      </c>
      <c r="H125" s="14"/>
    </row>
    <row r="126" spans="2:8" x14ac:dyDescent="0.45">
      <c r="B126" s="12"/>
      <c r="C126" s="12"/>
      <c r="D126" s="13" t="s">
        <v>118</v>
      </c>
      <c r="E126" s="14"/>
      <c r="F126" s="14"/>
      <c r="G126" s="14">
        <f t="shared" si="1"/>
        <v>0</v>
      </c>
      <c r="H126" s="14"/>
    </row>
    <row r="127" spans="2:8" x14ac:dyDescent="0.45">
      <c r="B127" s="12"/>
      <c r="C127" s="12"/>
      <c r="D127" s="13" t="s">
        <v>119</v>
      </c>
      <c r="E127" s="14">
        <v>57000</v>
      </c>
      <c r="F127" s="14">
        <v>25600</v>
      </c>
      <c r="G127" s="14">
        <f t="shared" si="1"/>
        <v>31400</v>
      </c>
      <c r="H127" s="14"/>
    </row>
    <row r="128" spans="2:8" x14ac:dyDescent="0.45">
      <c r="B128" s="12"/>
      <c r="C128" s="12"/>
      <c r="D128" s="13" t="s">
        <v>120</v>
      </c>
      <c r="E128" s="14">
        <f>+E129+E130+E131+E132+E133+E134+E135+E136+E137+E138+E139+E140+E141+E142+E143+E144+E145+E146+E147+E148</f>
        <v>15794000</v>
      </c>
      <c r="F128" s="14">
        <f>+F129+F130+F131+F132+F133+F134+F135+F136+F137+F138+F139+F140+F141+F142+F143+F144+F145+F146+F147+F148</f>
        <v>13123442</v>
      </c>
      <c r="G128" s="14">
        <f t="shared" si="1"/>
        <v>2670558</v>
      </c>
      <c r="H128" s="14"/>
    </row>
    <row r="129" spans="2:8" x14ac:dyDescent="0.45">
      <c r="B129" s="12"/>
      <c r="C129" s="12"/>
      <c r="D129" s="13" t="s">
        <v>121</v>
      </c>
      <c r="E129" s="14">
        <v>1230000</v>
      </c>
      <c r="F129" s="14">
        <v>1158066</v>
      </c>
      <c r="G129" s="14">
        <f t="shared" si="1"/>
        <v>71934</v>
      </c>
      <c r="H129" s="14"/>
    </row>
    <row r="130" spans="2:8" x14ac:dyDescent="0.45">
      <c r="B130" s="12"/>
      <c r="C130" s="12"/>
      <c r="D130" s="13" t="s">
        <v>122</v>
      </c>
      <c r="E130" s="14">
        <v>300000</v>
      </c>
      <c r="F130" s="14">
        <v>20460</v>
      </c>
      <c r="G130" s="14">
        <f t="shared" si="1"/>
        <v>279540</v>
      </c>
      <c r="H130" s="14"/>
    </row>
    <row r="131" spans="2:8" x14ac:dyDescent="0.45">
      <c r="B131" s="12"/>
      <c r="C131" s="12"/>
      <c r="D131" s="13" t="s">
        <v>123</v>
      </c>
      <c r="E131" s="14">
        <v>260000</v>
      </c>
      <c r="F131" s="14">
        <v>136329</v>
      </c>
      <c r="G131" s="14">
        <f t="shared" si="1"/>
        <v>123671</v>
      </c>
      <c r="H131" s="14"/>
    </row>
    <row r="132" spans="2:8" x14ac:dyDescent="0.45">
      <c r="B132" s="12"/>
      <c r="C132" s="12"/>
      <c r="D132" s="13" t="s">
        <v>124</v>
      </c>
      <c r="E132" s="14">
        <v>570000</v>
      </c>
      <c r="F132" s="14">
        <v>325100</v>
      </c>
      <c r="G132" s="14">
        <f t="shared" si="1"/>
        <v>244900</v>
      </c>
      <c r="H132" s="14"/>
    </row>
    <row r="133" spans="2:8" x14ac:dyDescent="0.45">
      <c r="B133" s="12"/>
      <c r="C133" s="12"/>
      <c r="D133" s="13" t="s">
        <v>125</v>
      </c>
      <c r="E133" s="14">
        <v>1418000</v>
      </c>
      <c r="F133" s="14">
        <v>701524</v>
      </c>
      <c r="G133" s="14">
        <f t="shared" si="1"/>
        <v>716476</v>
      </c>
      <c r="H133" s="14"/>
    </row>
    <row r="134" spans="2:8" x14ac:dyDescent="0.45">
      <c r="B134" s="12"/>
      <c r="C134" s="12"/>
      <c r="D134" s="13" t="s">
        <v>126</v>
      </c>
      <c r="E134" s="14">
        <v>220000</v>
      </c>
      <c r="F134" s="14">
        <v>139831</v>
      </c>
      <c r="G134" s="14">
        <f t="shared" si="1"/>
        <v>80169</v>
      </c>
      <c r="H134" s="14"/>
    </row>
    <row r="135" spans="2:8" x14ac:dyDescent="0.45">
      <c r="B135" s="12"/>
      <c r="C135" s="12"/>
      <c r="D135" s="13" t="s">
        <v>127</v>
      </c>
      <c r="E135" s="14">
        <v>2490000</v>
      </c>
      <c r="F135" s="14">
        <v>1739011</v>
      </c>
      <c r="G135" s="14">
        <f t="shared" ref="G135:G198" si="2">E135-F135</f>
        <v>750989</v>
      </c>
      <c r="H135" s="14"/>
    </row>
    <row r="136" spans="2:8" x14ac:dyDescent="0.45">
      <c r="B136" s="12"/>
      <c r="C136" s="12"/>
      <c r="D136" s="13" t="s">
        <v>128</v>
      </c>
      <c r="E136" s="14">
        <v>1291000</v>
      </c>
      <c r="F136" s="14">
        <v>1020596</v>
      </c>
      <c r="G136" s="14">
        <f t="shared" si="2"/>
        <v>270404</v>
      </c>
      <c r="H136" s="14"/>
    </row>
    <row r="137" spans="2:8" x14ac:dyDescent="0.45">
      <c r="B137" s="12"/>
      <c r="C137" s="12"/>
      <c r="D137" s="13" t="s">
        <v>129</v>
      </c>
      <c r="E137" s="14">
        <v>20000</v>
      </c>
      <c r="F137" s="14">
        <v>9240</v>
      </c>
      <c r="G137" s="14">
        <f t="shared" si="2"/>
        <v>10760</v>
      </c>
      <c r="H137" s="14"/>
    </row>
    <row r="138" spans="2:8" x14ac:dyDescent="0.45">
      <c r="B138" s="12"/>
      <c r="C138" s="12"/>
      <c r="D138" s="13" t="s">
        <v>130</v>
      </c>
      <c r="E138" s="14">
        <v>160000</v>
      </c>
      <c r="F138" s="14">
        <v>126000</v>
      </c>
      <c r="G138" s="14">
        <f t="shared" si="2"/>
        <v>34000</v>
      </c>
      <c r="H138" s="14"/>
    </row>
    <row r="139" spans="2:8" x14ac:dyDescent="0.45">
      <c r="B139" s="12"/>
      <c r="C139" s="12"/>
      <c r="D139" s="13" t="s">
        <v>131</v>
      </c>
      <c r="E139" s="14">
        <v>2430000</v>
      </c>
      <c r="F139" s="14">
        <v>2817703</v>
      </c>
      <c r="G139" s="14">
        <f t="shared" si="2"/>
        <v>-387703</v>
      </c>
      <c r="H139" s="14"/>
    </row>
    <row r="140" spans="2:8" x14ac:dyDescent="0.45">
      <c r="B140" s="12"/>
      <c r="C140" s="12"/>
      <c r="D140" s="13" t="s">
        <v>132</v>
      </c>
      <c r="E140" s="14">
        <v>815000</v>
      </c>
      <c r="F140" s="14">
        <v>680046</v>
      </c>
      <c r="G140" s="14">
        <f t="shared" si="2"/>
        <v>134954</v>
      </c>
      <c r="H140" s="14"/>
    </row>
    <row r="141" spans="2:8" x14ac:dyDescent="0.45">
      <c r="B141" s="12"/>
      <c r="C141" s="12"/>
      <c r="D141" s="13" t="s">
        <v>115</v>
      </c>
      <c r="E141" s="14"/>
      <c r="F141" s="14"/>
      <c r="G141" s="14">
        <f t="shared" si="2"/>
        <v>0</v>
      </c>
      <c r="H141" s="14"/>
    </row>
    <row r="142" spans="2:8" x14ac:dyDescent="0.45">
      <c r="B142" s="12"/>
      <c r="C142" s="12"/>
      <c r="D142" s="13" t="s">
        <v>116</v>
      </c>
      <c r="E142" s="14"/>
      <c r="F142" s="14"/>
      <c r="G142" s="14">
        <f t="shared" si="2"/>
        <v>0</v>
      </c>
      <c r="H142" s="14"/>
    </row>
    <row r="143" spans="2:8" x14ac:dyDescent="0.45">
      <c r="B143" s="12"/>
      <c r="C143" s="12"/>
      <c r="D143" s="13" t="s">
        <v>133</v>
      </c>
      <c r="E143" s="14">
        <v>295000</v>
      </c>
      <c r="F143" s="14">
        <v>272873</v>
      </c>
      <c r="G143" s="14">
        <f t="shared" si="2"/>
        <v>22127</v>
      </c>
      <c r="H143" s="14"/>
    </row>
    <row r="144" spans="2:8" x14ac:dyDescent="0.45">
      <c r="B144" s="12"/>
      <c r="C144" s="12"/>
      <c r="D144" s="13" t="s">
        <v>134</v>
      </c>
      <c r="E144" s="14">
        <v>280000</v>
      </c>
      <c r="F144" s="14">
        <v>143000</v>
      </c>
      <c r="G144" s="14">
        <f t="shared" si="2"/>
        <v>137000</v>
      </c>
      <c r="H144" s="14"/>
    </row>
    <row r="145" spans="2:8" x14ac:dyDescent="0.45">
      <c r="B145" s="12"/>
      <c r="C145" s="12"/>
      <c r="D145" s="13" t="s">
        <v>135</v>
      </c>
      <c r="E145" s="14">
        <v>3180000</v>
      </c>
      <c r="F145" s="14">
        <v>3080849</v>
      </c>
      <c r="G145" s="14">
        <f t="shared" si="2"/>
        <v>99151</v>
      </c>
      <c r="H145" s="14"/>
    </row>
    <row r="146" spans="2:8" x14ac:dyDescent="0.45">
      <c r="B146" s="12"/>
      <c r="C146" s="12"/>
      <c r="D146" s="13" t="s">
        <v>136</v>
      </c>
      <c r="E146" s="14">
        <v>155000</v>
      </c>
      <c r="F146" s="14">
        <v>140844</v>
      </c>
      <c r="G146" s="14">
        <f t="shared" si="2"/>
        <v>14156</v>
      </c>
      <c r="H146" s="14"/>
    </row>
    <row r="147" spans="2:8" x14ac:dyDescent="0.45">
      <c r="B147" s="12"/>
      <c r="C147" s="12"/>
      <c r="D147" s="13" t="s">
        <v>137</v>
      </c>
      <c r="E147" s="14">
        <v>370000</v>
      </c>
      <c r="F147" s="14">
        <v>333400</v>
      </c>
      <c r="G147" s="14">
        <f t="shared" si="2"/>
        <v>36600</v>
      </c>
      <c r="H147" s="14"/>
    </row>
    <row r="148" spans="2:8" x14ac:dyDescent="0.45">
      <c r="B148" s="12"/>
      <c r="C148" s="12"/>
      <c r="D148" s="13" t="s">
        <v>119</v>
      </c>
      <c r="E148" s="14">
        <f>+E149</f>
        <v>310000</v>
      </c>
      <c r="F148" s="14">
        <f>+F149</f>
        <v>278570</v>
      </c>
      <c r="G148" s="14">
        <f t="shared" si="2"/>
        <v>31430</v>
      </c>
      <c r="H148" s="14"/>
    </row>
    <row r="149" spans="2:8" x14ac:dyDescent="0.45">
      <c r="B149" s="12"/>
      <c r="C149" s="12"/>
      <c r="D149" s="13" t="s">
        <v>138</v>
      </c>
      <c r="E149" s="14">
        <v>310000</v>
      </c>
      <c r="F149" s="14">
        <v>278570</v>
      </c>
      <c r="G149" s="14">
        <f t="shared" si="2"/>
        <v>31430</v>
      </c>
      <c r="H149" s="14"/>
    </row>
    <row r="150" spans="2:8" x14ac:dyDescent="0.45">
      <c r="B150" s="12"/>
      <c r="C150" s="12"/>
      <c r="D150" s="13" t="s">
        <v>139</v>
      </c>
      <c r="E150" s="14"/>
      <c r="F150" s="14"/>
      <c r="G150" s="14">
        <f t="shared" si="2"/>
        <v>0</v>
      </c>
      <c r="H150" s="14"/>
    </row>
    <row r="151" spans="2:8" x14ac:dyDescent="0.45">
      <c r="B151" s="12"/>
      <c r="C151" s="12"/>
      <c r="D151" s="13" t="s">
        <v>140</v>
      </c>
      <c r="E151" s="14">
        <v>38000</v>
      </c>
      <c r="F151" s="14">
        <v>38000</v>
      </c>
      <c r="G151" s="14">
        <f t="shared" si="2"/>
        <v>0</v>
      </c>
      <c r="H151" s="14"/>
    </row>
    <row r="152" spans="2:8" x14ac:dyDescent="0.45">
      <c r="B152" s="12"/>
      <c r="C152" s="12"/>
      <c r="D152" s="13" t="s">
        <v>141</v>
      </c>
      <c r="E152" s="14">
        <f>+E153+E154+E156+E157</f>
        <v>500000</v>
      </c>
      <c r="F152" s="14">
        <f>+F153+F154+F156+F157</f>
        <v>656400</v>
      </c>
      <c r="G152" s="14">
        <f t="shared" si="2"/>
        <v>-156400</v>
      </c>
      <c r="H152" s="14"/>
    </row>
    <row r="153" spans="2:8" x14ac:dyDescent="0.45">
      <c r="B153" s="12"/>
      <c r="C153" s="12"/>
      <c r="D153" s="13" t="s">
        <v>142</v>
      </c>
      <c r="E153" s="14">
        <v>500000</v>
      </c>
      <c r="F153" s="14">
        <v>656400</v>
      </c>
      <c r="G153" s="14">
        <f t="shared" si="2"/>
        <v>-156400</v>
      </c>
      <c r="H153" s="14"/>
    </row>
    <row r="154" spans="2:8" x14ac:dyDescent="0.45">
      <c r="B154" s="12"/>
      <c r="C154" s="12"/>
      <c r="D154" s="13" t="s">
        <v>119</v>
      </c>
      <c r="E154" s="14">
        <f>+E155</f>
        <v>0</v>
      </c>
      <c r="F154" s="14">
        <f>+F155</f>
        <v>0</v>
      </c>
      <c r="G154" s="14">
        <f t="shared" si="2"/>
        <v>0</v>
      </c>
      <c r="H154" s="14"/>
    </row>
    <row r="155" spans="2:8" x14ac:dyDescent="0.45">
      <c r="B155" s="12"/>
      <c r="C155" s="12"/>
      <c r="D155" s="13" t="s">
        <v>138</v>
      </c>
      <c r="E155" s="14"/>
      <c r="F155" s="14"/>
      <c r="G155" s="14">
        <f t="shared" si="2"/>
        <v>0</v>
      </c>
      <c r="H155" s="14"/>
    </row>
    <row r="156" spans="2:8" x14ac:dyDescent="0.45">
      <c r="B156" s="12"/>
      <c r="C156" s="12"/>
      <c r="D156" s="13" t="s">
        <v>143</v>
      </c>
      <c r="E156" s="14"/>
      <c r="F156" s="14"/>
      <c r="G156" s="14">
        <f t="shared" si="2"/>
        <v>0</v>
      </c>
      <c r="H156" s="14"/>
    </row>
    <row r="157" spans="2:8" x14ac:dyDescent="0.45">
      <c r="B157" s="12"/>
      <c r="C157" s="12"/>
      <c r="D157" s="13" t="s">
        <v>144</v>
      </c>
      <c r="E157" s="14"/>
      <c r="F157" s="14"/>
      <c r="G157" s="14">
        <f t="shared" si="2"/>
        <v>0</v>
      </c>
      <c r="H157" s="14"/>
    </row>
    <row r="158" spans="2:8" x14ac:dyDescent="0.45">
      <c r="B158" s="12"/>
      <c r="C158" s="12"/>
      <c r="D158" s="13" t="s">
        <v>145</v>
      </c>
      <c r="E158" s="14">
        <f>+E159+E161+E162</f>
        <v>0</v>
      </c>
      <c r="F158" s="14">
        <f>+F159+F161+F162</f>
        <v>0</v>
      </c>
      <c r="G158" s="14">
        <f t="shared" si="2"/>
        <v>0</v>
      </c>
      <c r="H158" s="14"/>
    </row>
    <row r="159" spans="2:8" x14ac:dyDescent="0.45">
      <c r="B159" s="12"/>
      <c r="C159" s="12"/>
      <c r="D159" s="13" t="s">
        <v>146</v>
      </c>
      <c r="E159" s="14">
        <f>+E160</f>
        <v>0</v>
      </c>
      <c r="F159" s="14">
        <f>+F160</f>
        <v>0</v>
      </c>
      <c r="G159" s="14">
        <f t="shared" si="2"/>
        <v>0</v>
      </c>
      <c r="H159" s="14"/>
    </row>
    <row r="160" spans="2:8" x14ac:dyDescent="0.45">
      <c r="B160" s="12"/>
      <c r="C160" s="12"/>
      <c r="D160" s="13" t="s">
        <v>147</v>
      </c>
      <c r="E160" s="14"/>
      <c r="F160" s="14"/>
      <c r="G160" s="14">
        <f t="shared" si="2"/>
        <v>0</v>
      </c>
      <c r="H160" s="14"/>
    </row>
    <row r="161" spans="2:8" x14ac:dyDescent="0.45">
      <c r="B161" s="12"/>
      <c r="C161" s="12"/>
      <c r="D161" s="13" t="s">
        <v>148</v>
      </c>
      <c r="E161" s="14"/>
      <c r="F161" s="14"/>
      <c r="G161" s="14">
        <f t="shared" si="2"/>
        <v>0</v>
      </c>
      <c r="H161" s="14"/>
    </row>
    <row r="162" spans="2:8" x14ac:dyDescent="0.45">
      <c r="B162" s="12"/>
      <c r="C162" s="12"/>
      <c r="D162" s="13" t="s">
        <v>149</v>
      </c>
      <c r="E162" s="14"/>
      <c r="F162" s="14"/>
      <c r="G162" s="14">
        <f t="shared" si="2"/>
        <v>0</v>
      </c>
      <c r="H162" s="14"/>
    </row>
    <row r="163" spans="2:8" x14ac:dyDescent="0.45">
      <c r="B163" s="12"/>
      <c r="C163" s="15"/>
      <c r="D163" s="16" t="s">
        <v>150</v>
      </c>
      <c r="E163" s="17">
        <f>+E80+E110+E128+E150+E151+E152+E158</f>
        <v>340882512</v>
      </c>
      <c r="F163" s="17">
        <f>+F80+F110+F128+F150+F151+F152+F158</f>
        <v>326514534</v>
      </c>
      <c r="G163" s="17">
        <f t="shared" si="2"/>
        <v>14367978</v>
      </c>
      <c r="H163" s="17"/>
    </row>
    <row r="164" spans="2:8" x14ac:dyDescent="0.45">
      <c r="B164" s="15"/>
      <c r="C164" s="18" t="s">
        <v>151</v>
      </c>
      <c r="D164" s="19"/>
      <c r="E164" s="20">
        <f xml:space="preserve"> +E79 - E163</f>
        <v>13092877</v>
      </c>
      <c r="F164" s="20">
        <f xml:space="preserve"> +F79 - F163</f>
        <v>26897207</v>
      </c>
      <c r="G164" s="20">
        <f t="shared" si="2"/>
        <v>-13804330</v>
      </c>
      <c r="H164" s="20"/>
    </row>
    <row r="165" spans="2:8" x14ac:dyDescent="0.45">
      <c r="B165" s="9" t="s">
        <v>152</v>
      </c>
      <c r="C165" s="9" t="s">
        <v>10</v>
      </c>
      <c r="D165" s="13" t="s">
        <v>153</v>
      </c>
      <c r="E165" s="14">
        <f>+E166+E167</f>
        <v>0</v>
      </c>
      <c r="F165" s="14">
        <f>+F166+F167</f>
        <v>0</v>
      </c>
      <c r="G165" s="14">
        <f t="shared" si="2"/>
        <v>0</v>
      </c>
      <c r="H165" s="14"/>
    </row>
    <row r="166" spans="2:8" x14ac:dyDescent="0.45">
      <c r="B166" s="12"/>
      <c r="C166" s="12"/>
      <c r="D166" s="13" t="s">
        <v>154</v>
      </c>
      <c r="E166" s="14"/>
      <c r="F166" s="14"/>
      <c r="G166" s="14">
        <f t="shared" si="2"/>
        <v>0</v>
      </c>
      <c r="H166" s="14"/>
    </row>
    <row r="167" spans="2:8" x14ac:dyDescent="0.45">
      <c r="B167" s="12"/>
      <c r="C167" s="12"/>
      <c r="D167" s="13" t="s">
        <v>155</v>
      </c>
      <c r="E167" s="14"/>
      <c r="F167" s="14"/>
      <c r="G167" s="14">
        <f t="shared" si="2"/>
        <v>0</v>
      </c>
      <c r="H167" s="14"/>
    </row>
    <row r="168" spans="2:8" x14ac:dyDescent="0.45">
      <c r="B168" s="12"/>
      <c r="C168" s="12"/>
      <c r="D168" s="13" t="s">
        <v>156</v>
      </c>
      <c r="E168" s="14">
        <f>+E169+E170</f>
        <v>0</v>
      </c>
      <c r="F168" s="14">
        <f>+F169+F170</f>
        <v>0</v>
      </c>
      <c r="G168" s="14">
        <f t="shared" si="2"/>
        <v>0</v>
      </c>
      <c r="H168" s="14"/>
    </row>
    <row r="169" spans="2:8" x14ac:dyDescent="0.45">
      <c r="B169" s="12"/>
      <c r="C169" s="12"/>
      <c r="D169" s="13" t="s">
        <v>157</v>
      </c>
      <c r="E169" s="14"/>
      <c r="F169" s="14"/>
      <c r="G169" s="14">
        <f t="shared" si="2"/>
        <v>0</v>
      </c>
      <c r="H169" s="14"/>
    </row>
    <row r="170" spans="2:8" x14ac:dyDescent="0.45">
      <c r="B170" s="12"/>
      <c r="C170" s="12"/>
      <c r="D170" s="13" t="s">
        <v>158</v>
      </c>
      <c r="E170" s="14"/>
      <c r="F170" s="14"/>
      <c r="G170" s="14">
        <f t="shared" si="2"/>
        <v>0</v>
      </c>
      <c r="H170" s="14"/>
    </row>
    <row r="171" spans="2:8" x14ac:dyDescent="0.45">
      <c r="B171" s="12"/>
      <c r="C171" s="12"/>
      <c r="D171" s="13" t="s">
        <v>159</v>
      </c>
      <c r="E171" s="14"/>
      <c r="F171" s="14"/>
      <c r="G171" s="14">
        <f t="shared" si="2"/>
        <v>0</v>
      </c>
      <c r="H171" s="14"/>
    </row>
    <row r="172" spans="2:8" x14ac:dyDescent="0.45">
      <c r="B172" s="12"/>
      <c r="C172" s="12"/>
      <c r="D172" s="13" t="s">
        <v>160</v>
      </c>
      <c r="E172" s="14"/>
      <c r="F172" s="14"/>
      <c r="G172" s="14">
        <f t="shared" si="2"/>
        <v>0</v>
      </c>
      <c r="H172" s="14"/>
    </row>
    <row r="173" spans="2:8" x14ac:dyDescent="0.45">
      <c r="B173" s="12"/>
      <c r="C173" s="12"/>
      <c r="D173" s="13" t="s">
        <v>161</v>
      </c>
      <c r="E173" s="14">
        <f>+E174+E175+E176+E177</f>
        <v>0</v>
      </c>
      <c r="F173" s="14">
        <f>+F174+F175+F176+F177</f>
        <v>0</v>
      </c>
      <c r="G173" s="14">
        <f t="shared" si="2"/>
        <v>0</v>
      </c>
      <c r="H173" s="14"/>
    </row>
    <row r="174" spans="2:8" x14ac:dyDescent="0.45">
      <c r="B174" s="12"/>
      <c r="C174" s="12"/>
      <c r="D174" s="13" t="s">
        <v>162</v>
      </c>
      <c r="E174" s="14"/>
      <c r="F174" s="14"/>
      <c r="G174" s="14">
        <f t="shared" si="2"/>
        <v>0</v>
      </c>
      <c r="H174" s="14"/>
    </row>
    <row r="175" spans="2:8" x14ac:dyDescent="0.45">
      <c r="B175" s="12"/>
      <c r="C175" s="12"/>
      <c r="D175" s="13" t="s">
        <v>163</v>
      </c>
      <c r="E175" s="14"/>
      <c r="F175" s="14"/>
      <c r="G175" s="14">
        <f t="shared" si="2"/>
        <v>0</v>
      </c>
      <c r="H175" s="14"/>
    </row>
    <row r="176" spans="2:8" x14ac:dyDescent="0.45">
      <c r="B176" s="12"/>
      <c r="C176" s="12"/>
      <c r="D176" s="13" t="s">
        <v>164</v>
      </c>
      <c r="E176" s="14"/>
      <c r="F176" s="14"/>
      <c r="G176" s="14">
        <f t="shared" si="2"/>
        <v>0</v>
      </c>
      <c r="H176" s="14"/>
    </row>
    <row r="177" spans="2:8" x14ac:dyDescent="0.45">
      <c r="B177" s="12"/>
      <c r="C177" s="12"/>
      <c r="D177" s="13" t="s">
        <v>165</v>
      </c>
      <c r="E177" s="14"/>
      <c r="F177" s="14"/>
      <c r="G177" s="14">
        <f t="shared" si="2"/>
        <v>0</v>
      </c>
      <c r="H177" s="14"/>
    </row>
    <row r="178" spans="2:8" x14ac:dyDescent="0.45">
      <c r="B178" s="12"/>
      <c r="C178" s="12"/>
      <c r="D178" s="13" t="s">
        <v>166</v>
      </c>
      <c r="E178" s="14">
        <f>+E179</f>
        <v>0</v>
      </c>
      <c r="F178" s="14">
        <f>+F179</f>
        <v>0</v>
      </c>
      <c r="G178" s="14">
        <f t="shared" si="2"/>
        <v>0</v>
      </c>
      <c r="H178" s="14"/>
    </row>
    <row r="179" spans="2:8" x14ac:dyDescent="0.45">
      <c r="B179" s="12"/>
      <c r="C179" s="12"/>
      <c r="D179" s="13" t="s">
        <v>68</v>
      </c>
      <c r="E179" s="14"/>
      <c r="F179" s="14"/>
      <c r="G179" s="14">
        <f t="shared" si="2"/>
        <v>0</v>
      </c>
      <c r="H179" s="14"/>
    </row>
    <row r="180" spans="2:8" x14ac:dyDescent="0.45">
      <c r="B180" s="12"/>
      <c r="C180" s="15"/>
      <c r="D180" s="16" t="s">
        <v>167</v>
      </c>
      <c r="E180" s="17">
        <f>+E165+E168+E171+E172+E173+E178</f>
        <v>0</v>
      </c>
      <c r="F180" s="17">
        <f>+F165+F168+F171+F172+F173+F178</f>
        <v>0</v>
      </c>
      <c r="G180" s="17">
        <f t="shared" si="2"/>
        <v>0</v>
      </c>
      <c r="H180" s="17"/>
    </row>
    <row r="181" spans="2:8" x14ac:dyDescent="0.45">
      <c r="B181" s="12"/>
      <c r="C181" s="9" t="s">
        <v>71</v>
      </c>
      <c r="D181" s="13" t="s">
        <v>168</v>
      </c>
      <c r="E181" s="14"/>
      <c r="F181" s="14"/>
      <c r="G181" s="14">
        <f t="shared" si="2"/>
        <v>0</v>
      </c>
      <c r="H181" s="14"/>
    </row>
    <row r="182" spans="2:8" x14ac:dyDescent="0.45">
      <c r="B182" s="12"/>
      <c r="C182" s="12"/>
      <c r="D182" s="13" t="s">
        <v>169</v>
      </c>
      <c r="E182" s="14">
        <f>+E183+E184+E185+E186+E187+E188+E189+E190+E191+E192+E193</f>
        <v>6788000</v>
      </c>
      <c r="F182" s="14">
        <f>+F183+F184+F185+F186+F187+F188+F189+F190+F191+F192+F193</f>
        <v>6705434</v>
      </c>
      <c r="G182" s="14">
        <f t="shared" si="2"/>
        <v>82566</v>
      </c>
      <c r="H182" s="14"/>
    </row>
    <row r="183" spans="2:8" x14ac:dyDescent="0.45">
      <c r="B183" s="12"/>
      <c r="C183" s="12"/>
      <c r="D183" s="13" t="s">
        <v>170</v>
      </c>
      <c r="E183" s="14"/>
      <c r="F183" s="14"/>
      <c r="G183" s="14">
        <f t="shared" si="2"/>
        <v>0</v>
      </c>
      <c r="H183" s="14"/>
    </row>
    <row r="184" spans="2:8" x14ac:dyDescent="0.45">
      <c r="B184" s="12"/>
      <c r="C184" s="12"/>
      <c r="D184" s="13" t="s">
        <v>171</v>
      </c>
      <c r="E184" s="14"/>
      <c r="F184" s="14">
        <v>4499000</v>
      </c>
      <c r="G184" s="14">
        <f t="shared" si="2"/>
        <v>-4499000</v>
      </c>
      <c r="H184" s="14"/>
    </row>
    <row r="185" spans="2:8" x14ac:dyDescent="0.45">
      <c r="B185" s="12"/>
      <c r="C185" s="12"/>
      <c r="D185" s="13" t="s">
        <v>172</v>
      </c>
      <c r="E185" s="14">
        <v>4200000</v>
      </c>
      <c r="F185" s="14"/>
      <c r="G185" s="14">
        <f t="shared" si="2"/>
        <v>4200000</v>
      </c>
      <c r="H185" s="14"/>
    </row>
    <row r="186" spans="2:8" x14ac:dyDescent="0.45">
      <c r="B186" s="12"/>
      <c r="C186" s="12"/>
      <c r="D186" s="13" t="s">
        <v>173</v>
      </c>
      <c r="E186" s="14"/>
      <c r="F186" s="14"/>
      <c r="G186" s="14">
        <f t="shared" si="2"/>
        <v>0</v>
      </c>
      <c r="H186" s="14"/>
    </row>
    <row r="187" spans="2:8" x14ac:dyDescent="0.45">
      <c r="B187" s="12"/>
      <c r="C187" s="12"/>
      <c r="D187" s="13" t="s">
        <v>174</v>
      </c>
      <c r="E187" s="14">
        <v>2157000</v>
      </c>
      <c r="F187" s="14">
        <v>1776620</v>
      </c>
      <c r="G187" s="14">
        <f t="shared" si="2"/>
        <v>380380</v>
      </c>
      <c r="H187" s="14"/>
    </row>
    <row r="188" spans="2:8" x14ac:dyDescent="0.45">
      <c r="B188" s="12"/>
      <c r="C188" s="12"/>
      <c r="D188" s="13" t="s">
        <v>175</v>
      </c>
      <c r="E188" s="14"/>
      <c r="F188" s="14"/>
      <c r="G188" s="14">
        <f t="shared" si="2"/>
        <v>0</v>
      </c>
      <c r="H188" s="14"/>
    </row>
    <row r="189" spans="2:8" x14ac:dyDescent="0.45">
      <c r="B189" s="12"/>
      <c r="C189" s="12"/>
      <c r="D189" s="13" t="s">
        <v>176</v>
      </c>
      <c r="E189" s="14">
        <v>431000</v>
      </c>
      <c r="F189" s="14">
        <v>429814</v>
      </c>
      <c r="G189" s="14">
        <f t="shared" si="2"/>
        <v>1186</v>
      </c>
      <c r="H189" s="14"/>
    </row>
    <row r="190" spans="2:8" x14ac:dyDescent="0.45">
      <c r="B190" s="12"/>
      <c r="C190" s="12"/>
      <c r="D190" s="13" t="s">
        <v>177</v>
      </c>
      <c r="E190" s="14"/>
      <c r="F190" s="14"/>
      <c r="G190" s="14">
        <f t="shared" si="2"/>
        <v>0</v>
      </c>
      <c r="H190" s="14"/>
    </row>
    <row r="191" spans="2:8" x14ac:dyDescent="0.45">
      <c r="B191" s="12"/>
      <c r="C191" s="12"/>
      <c r="D191" s="13" t="s">
        <v>178</v>
      </c>
      <c r="E191" s="14"/>
      <c r="F191" s="14"/>
      <c r="G191" s="14">
        <f t="shared" si="2"/>
        <v>0</v>
      </c>
      <c r="H191" s="14"/>
    </row>
    <row r="192" spans="2:8" x14ac:dyDescent="0.45">
      <c r="B192" s="12"/>
      <c r="C192" s="12"/>
      <c r="D192" s="13" t="s">
        <v>179</v>
      </c>
      <c r="E192" s="14"/>
      <c r="F192" s="14"/>
      <c r="G192" s="14">
        <f t="shared" si="2"/>
        <v>0</v>
      </c>
      <c r="H192" s="14"/>
    </row>
    <row r="193" spans="2:8" x14ac:dyDescent="0.45">
      <c r="B193" s="12"/>
      <c r="C193" s="12"/>
      <c r="D193" s="13" t="s">
        <v>180</v>
      </c>
      <c r="E193" s="14"/>
      <c r="F193" s="14"/>
      <c r="G193" s="14">
        <f t="shared" si="2"/>
        <v>0</v>
      </c>
      <c r="H193" s="14"/>
    </row>
    <row r="194" spans="2:8" x14ac:dyDescent="0.45">
      <c r="B194" s="12"/>
      <c r="C194" s="12"/>
      <c r="D194" s="13" t="s">
        <v>181</v>
      </c>
      <c r="E194" s="14"/>
      <c r="F194" s="14"/>
      <c r="G194" s="14">
        <f t="shared" si="2"/>
        <v>0</v>
      </c>
      <c r="H194" s="14"/>
    </row>
    <row r="195" spans="2:8" x14ac:dyDescent="0.45">
      <c r="B195" s="12"/>
      <c r="C195" s="12"/>
      <c r="D195" s="13" t="s">
        <v>182</v>
      </c>
      <c r="E195" s="14">
        <v>507752</v>
      </c>
      <c r="F195" s="14">
        <v>507072</v>
      </c>
      <c r="G195" s="14">
        <f t="shared" si="2"/>
        <v>680</v>
      </c>
      <c r="H195" s="14"/>
    </row>
    <row r="196" spans="2:8" x14ac:dyDescent="0.45">
      <c r="B196" s="12"/>
      <c r="C196" s="12"/>
      <c r="D196" s="13" t="s">
        <v>183</v>
      </c>
      <c r="E196" s="14">
        <f>+E197</f>
        <v>0</v>
      </c>
      <c r="F196" s="14">
        <f>+F197</f>
        <v>0</v>
      </c>
      <c r="G196" s="14">
        <f t="shared" si="2"/>
        <v>0</v>
      </c>
      <c r="H196" s="14"/>
    </row>
    <row r="197" spans="2:8" x14ac:dyDescent="0.45">
      <c r="B197" s="12"/>
      <c r="C197" s="12"/>
      <c r="D197" s="13" t="s">
        <v>144</v>
      </c>
      <c r="E197" s="14"/>
      <c r="F197" s="14"/>
      <c r="G197" s="14">
        <f t="shared" si="2"/>
        <v>0</v>
      </c>
      <c r="H197" s="14"/>
    </row>
    <row r="198" spans="2:8" x14ac:dyDescent="0.45">
      <c r="B198" s="12"/>
      <c r="C198" s="15"/>
      <c r="D198" s="16" t="s">
        <v>184</v>
      </c>
      <c r="E198" s="17">
        <f>+E181+E182+E194+E195+E196</f>
        <v>7295752</v>
      </c>
      <c r="F198" s="17">
        <f>+F181+F182+F194+F195+F196</f>
        <v>7212506</v>
      </c>
      <c r="G198" s="17">
        <f t="shared" si="2"/>
        <v>83246</v>
      </c>
      <c r="H198" s="17"/>
    </row>
    <row r="199" spans="2:8" x14ac:dyDescent="0.45">
      <c r="B199" s="15"/>
      <c r="C199" s="21" t="s">
        <v>185</v>
      </c>
      <c r="D199" s="19"/>
      <c r="E199" s="20">
        <f xml:space="preserve"> +E180 - E198</f>
        <v>-7295752</v>
      </c>
      <c r="F199" s="20">
        <f xml:space="preserve"> +F180 - F198</f>
        <v>-7212506</v>
      </c>
      <c r="G199" s="20">
        <f t="shared" ref="G199:G258" si="3">E199-F199</f>
        <v>-83246</v>
      </c>
      <c r="H199" s="20"/>
    </row>
    <row r="200" spans="2:8" x14ac:dyDescent="0.45">
      <c r="B200" s="9" t="s">
        <v>186</v>
      </c>
      <c r="C200" s="9" t="s">
        <v>10</v>
      </c>
      <c r="D200" s="13" t="s">
        <v>187</v>
      </c>
      <c r="E200" s="14"/>
      <c r="F200" s="14"/>
      <c r="G200" s="14">
        <f t="shared" si="3"/>
        <v>0</v>
      </c>
      <c r="H200" s="14"/>
    </row>
    <row r="201" spans="2:8" x14ac:dyDescent="0.45">
      <c r="B201" s="12"/>
      <c r="C201" s="12"/>
      <c r="D201" s="13" t="s">
        <v>188</v>
      </c>
      <c r="E201" s="14"/>
      <c r="F201" s="14"/>
      <c r="G201" s="14">
        <f t="shared" si="3"/>
        <v>0</v>
      </c>
      <c r="H201" s="14"/>
    </row>
    <row r="202" spans="2:8" x14ac:dyDescent="0.45">
      <c r="B202" s="12"/>
      <c r="C202" s="12"/>
      <c r="D202" s="13" t="s">
        <v>189</v>
      </c>
      <c r="E202" s="14"/>
      <c r="F202" s="14"/>
      <c r="G202" s="14">
        <f t="shared" si="3"/>
        <v>0</v>
      </c>
      <c r="H202" s="14"/>
    </row>
    <row r="203" spans="2:8" x14ac:dyDescent="0.45">
      <c r="B203" s="12"/>
      <c r="C203" s="12"/>
      <c r="D203" s="13" t="s">
        <v>190</v>
      </c>
      <c r="E203" s="14"/>
      <c r="F203" s="14"/>
      <c r="G203" s="14">
        <f t="shared" si="3"/>
        <v>0</v>
      </c>
      <c r="H203" s="14"/>
    </row>
    <row r="204" spans="2:8" x14ac:dyDescent="0.45">
      <c r="B204" s="12"/>
      <c r="C204" s="12"/>
      <c r="D204" s="13" t="s">
        <v>191</v>
      </c>
      <c r="E204" s="14"/>
      <c r="F204" s="14"/>
      <c r="G204" s="14">
        <f t="shared" si="3"/>
        <v>0</v>
      </c>
      <c r="H204" s="14"/>
    </row>
    <row r="205" spans="2:8" x14ac:dyDescent="0.45">
      <c r="B205" s="12"/>
      <c r="C205" s="12"/>
      <c r="D205" s="13" t="s">
        <v>192</v>
      </c>
      <c r="E205" s="14"/>
      <c r="F205" s="14"/>
      <c r="G205" s="14">
        <f t="shared" si="3"/>
        <v>0</v>
      </c>
      <c r="H205" s="14"/>
    </row>
    <row r="206" spans="2:8" x14ac:dyDescent="0.45">
      <c r="B206" s="12"/>
      <c r="C206" s="12"/>
      <c r="D206" s="13" t="s">
        <v>193</v>
      </c>
      <c r="E206" s="14"/>
      <c r="F206" s="14"/>
      <c r="G206" s="14">
        <f t="shared" si="3"/>
        <v>0</v>
      </c>
      <c r="H206" s="14"/>
    </row>
    <row r="207" spans="2:8" x14ac:dyDescent="0.45">
      <c r="B207" s="12"/>
      <c r="C207" s="12"/>
      <c r="D207" s="13" t="s">
        <v>194</v>
      </c>
      <c r="E207" s="14">
        <f>+E208+E209+E210+E211+E212+E213</f>
        <v>5080000</v>
      </c>
      <c r="F207" s="14">
        <f>+F208+F209+F210+F211+F212+F213</f>
        <v>3998743</v>
      </c>
      <c r="G207" s="14">
        <f t="shared" si="3"/>
        <v>1081257</v>
      </c>
      <c r="H207" s="14"/>
    </row>
    <row r="208" spans="2:8" x14ac:dyDescent="0.45">
      <c r="B208" s="12"/>
      <c r="C208" s="12"/>
      <c r="D208" s="13" t="s">
        <v>195</v>
      </c>
      <c r="E208" s="14">
        <v>780000</v>
      </c>
      <c r="F208" s="14">
        <v>998743</v>
      </c>
      <c r="G208" s="14">
        <f t="shared" si="3"/>
        <v>-218743</v>
      </c>
      <c r="H208" s="14"/>
    </row>
    <row r="209" spans="2:8" x14ac:dyDescent="0.45">
      <c r="B209" s="12"/>
      <c r="C209" s="12"/>
      <c r="D209" s="13" t="s">
        <v>196</v>
      </c>
      <c r="E209" s="14"/>
      <c r="F209" s="14"/>
      <c r="G209" s="14">
        <f t="shared" si="3"/>
        <v>0</v>
      </c>
      <c r="H209" s="14"/>
    </row>
    <row r="210" spans="2:8" x14ac:dyDescent="0.45">
      <c r="B210" s="12"/>
      <c r="C210" s="12"/>
      <c r="D210" s="13" t="s">
        <v>197</v>
      </c>
      <c r="E210" s="14"/>
      <c r="F210" s="14"/>
      <c r="G210" s="14">
        <f t="shared" si="3"/>
        <v>0</v>
      </c>
      <c r="H210" s="14"/>
    </row>
    <row r="211" spans="2:8" x14ac:dyDescent="0.45">
      <c r="B211" s="12"/>
      <c r="C211" s="12"/>
      <c r="D211" s="13" t="s">
        <v>198</v>
      </c>
      <c r="E211" s="14"/>
      <c r="F211" s="14"/>
      <c r="G211" s="14">
        <f t="shared" si="3"/>
        <v>0</v>
      </c>
      <c r="H211" s="14"/>
    </row>
    <row r="212" spans="2:8" x14ac:dyDescent="0.45">
      <c r="B212" s="12"/>
      <c r="C212" s="12"/>
      <c r="D212" s="13" t="s">
        <v>199</v>
      </c>
      <c r="E212" s="14"/>
      <c r="F212" s="14"/>
      <c r="G212" s="14">
        <f t="shared" si="3"/>
        <v>0</v>
      </c>
      <c r="H212" s="14"/>
    </row>
    <row r="213" spans="2:8" x14ac:dyDescent="0.45">
      <c r="B213" s="12"/>
      <c r="C213" s="12"/>
      <c r="D213" s="13" t="s">
        <v>200</v>
      </c>
      <c r="E213" s="14">
        <v>4300000</v>
      </c>
      <c r="F213" s="14">
        <v>3000000</v>
      </c>
      <c r="G213" s="14">
        <f t="shared" si="3"/>
        <v>1300000</v>
      </c>
      <c r="H213" s="14"/>
    </row>
    <row r="214" spans="2:8" x14ac:dyDescent="0.45">
      <c r="B214" s="12"/>
      <c r="C214" s="12"/>
      <c r="D214" s="13" t="s">
        <v>201</v>
      </c>
      <c r="E214" s="14"/>
      <c r="F214" s="14"/>
      <c r="G214" s="14">
        <f t="shared" si="3"/>
        <v>0</v>
      </c>
      <c r="H214" s="14"/>
    </row>
    <row r="215" spans="2:8" x14ac:dyDescent="0.45">
      <c r="B215" s="12"/>
      <c r="C215" s="12"/>
      <c r="D215" s="13" t="s">
        <v>202</v>
      </c>
      <c r="E215" s="14"/>
      <c r="F215" s="14"/>
      <c r="G215" s="14">
        <f t="shared" si="3"/>
        <v>0</v>
      </c>
      <c r="H215" s="14"/>
    </row>
    <row r="216" spans="2:8" x14ac:dyDescent="0.45">
      <c r="B216" s="12"/>
      <c r="C216" s="12"/>
      <c r="D216" s="13" t="s">
        <v>203</v>
      </c>
      <c r="E216" s="14"/>
      <c r="F216" s="14"/>
      <c r="G216" s="14">
        <f t="shared" si="3"/>
        <v>0</v>
      </c>
      <c r="H216" s="14"/>
    </row>
    <row r="217" spans="2:8" x14ac:dyDescent="0.45">
      <c r="B217" s="12"/>
      <c r="C217" s="12"/>
      <c r="D217" s="13" t="s">
        <v>204</v>
      </c>
      <c r="E217" s="14"/>
      <c r="F217" s="14"/>
      <c r="G217" s="14">
        <f t="shared" si="3"/>
        <v>0</v>
      </c>
      <c r="H217" s="14"/>
    </row>
    <row r="218" spans="2:8" x14ac:dyDescent="0.45">
      <c r="B218" s="12"/>
      <c r="C218" s="12"/>
      <c r="D218" s="13" t="s">
        <v>205</v>
      </c>
      <c r="E218" s="14">
        <v>5000000</v>
      </c>
      <c r="F218" s="14">
        <v>5000000</v>
      </c>
      <c r="G218" s="14">
        <f t="shared" si="3"/>
        <v>0</v>
      </c>
      <c r="H218" s="14"/>
    </row>
    <row r="219" spans="2:8" x14ac:dyDescent="0.45">
      <c r="B219" s="12"/>
      <c r="C219" s="12"/>
      <c r="D219" s="13" t="s">
        <v>206</v>
      </c>
      <c r="E219" s="14"/>
      <c r="F219" s="14"/>
      <c r="G219" s="14">
        <f t="shared" si="3"/>
        <v>0</v>
      </c>
      <c r="H219" s="14"/>
    </row>
    <row r="220" spans="2:8" x14ac:dyDescent="0.45">
      <c r="B220" s="12"/>
      <c r="C220" s="12"/>
      <c r="D220" s="13" t="s">
        <v>207</v>
      </c>
      <c r="E220" s="14"/>
      <c r="F220" s="14"/>
      <c r="G220" s="14">
        <f t="shared" si="3"/>
        <v>0</v>
      </c>
      <c r="H220" s="14"/>
    </row>
    <row r="221" spans="2:8" x14ac:dyDescent="0.45">
      <c r="B221" s="12"/>
      <c r="C221" s="12"/>
      <c r="D221" s="13" t="s">
        <v>208</v>
      </c>
      <c r="E221" s="14"/>
      <c r="F221" s="14"/>
      <c r="G221" s="14">
        <f t="shared" si="3"/>
        <v>0</v>
      </c>
      <c r="H221" s="14"/>
    </row>
    <row r="222" spans="2:8" x14ac:dyDescent="0.45">
      <c r="B222" s="12"/>
      <c r="C222" s="12"/>
      <c r="D222" s="13" t="s">
        <v>209</v>
      </c>
      <c r="E222" s="14">
        <f>+E223+E224+E225+E226</f>
        <v>132000</v>
      </c>
      <c r="F222" s="14">
        <f>+F223+F224+F225+F226</f>
        <v>128173</v>
      </c>
      <c r="G222" s="14">
        <f t="shared" si="3"/>
        <v>3827</v>
      </c>
      <c r="H222" s="14"/>
    </row>
    <row r="223" spans="2:8" x14ac:dyDescent="0.45">
      <c r="B223" s="12"/>
      <c r="C223" s="12"/>
      <c r="D223" s="13" t="s">
        <v>210</v>
      </c>
      <c r="E223" s="14"/>
      <c r="F223" s="14"/>
      <c r="G223" s="14">
        <f t="shared" si="3"/>
        <v>0</v>
      </c>
      <c r="H223" s="14"/>
    </row>
    <row r="224" spans="2:8" x14ac:dyDescent="0.45">
      <c r="B224" s="12"/>
      <c r="C224" s="12"/>
      <c r="D224" s="13" t="s">
        <v>211</v>
      </c>
      <c r="E224" s="14"/>
      <c r="F224" s="14"/>
      <c r="G224" s="14">
        <f t="shared" si="3"/>
        <v>0</v>
      </c>
      <c r="H224" s="14"/>
    </row>
    <row r="225" spans="2:8" x14ac:dyDescent="0.45">
      <c r="B225" s="12"/>
      <c r="C225" s="12"/>
      <c r="D225" s="13" t="s">
        <v>212</v>
      </c>
      <c r="E225" s="14">
        <v>132000</v>
      </c>
      <c r="F225" s="14">
        <v>128173</v>
      </c>
      <c r="G225" s="14">
        <f t="shared" si="3"/>
        <v>3827</v>
      </c>
      <c r="H225" s="14"/>
    </row>
    <row r="226" spans="2:8" x14ac:dyDescent="0.45">
      <c r="B226" s="12"/>
      <c r="C226" s="12"/>
      <c r="D226" s="13" t="s">
        <v>68</v>
      </c>
      <c r="E226" s="14"/>
      <c r="F226" s="14"/>
      <c r="G226" s="14">
        <f t="shared" si="3"/>
        <v>0</v>
      </c>
      <c r="H226" s="14"/>
    </row>
    <row r="227" spans="2:8" x14ac:dyDescent="0.45">
      <c r="B227" s="12"/>
      <c r="C227" s="15"/>
      <c r="D227" s="16" t="s">
        <v>213</v>
      </c>
      <c r="E227" s="17">
        <f>+E200+E201+E202+E203+E204+E205+E206+E207+E214+E215+E216+E217+E218+E219+E220+E221+E222</f>
        <v>10212000</v>
      </c>
      <c r="F227" s="17">
        <f>+F200+F201+F202+F203+F204+F205+F206+F207+F214+F215+F216+F217+F218+F219+F220+F221+F222</f>
        <v>9126916</v>
      </c>
      <c r="G227" s="17">
        <f t="shared" si="3"/>
        <v>1085084</v>
      </c>
      <c r="H227" s="17"/>
    </row>
    <row r="228" spans="2:8" x14ac:dyDescent="0.45">
      <c r="B228" s="12"/>
      <c r="C228" s="9" t="s">
        <v>71</v>
      </c>
      <c r="D228" s="13" t="s">
        <v>214</v>
      </c>
      <c r="E228" s="14"/>
      <c r="F228" s="14"/>
      <c r="G228" s="14">
        <f t="shared" si="3"/>
        <v>0</v>
      </c>
      <c r="H228" s="14"/>
    </row>
    <row r="229" spans="2:8" x14ac:dyDescent="0.45">
      <c r="B229" s="12"/>
      <c r="C229" s="12"/>
      <c r="D229" s="13" t="s">
        <v>215</v>
      </c>
      <c r="E229" s="14"/>
      <c r="F229" s="14"/>
      <c r="G229" s="14">
        <f t="shared" si="3"/>
        <v>0</v>
      </c>
      <c r="H229" s="14"/>
    </row>
    <row r="230" spans="2:8" x14ac:dyDescent="0.45">
      <c r="B230" s="12"/>
      <c r="C230" s="12"/>
      <c r="D230" s="13" t="s">
        <v>216</v>
      </c>
      <c r="E230" s="14"/>
      <c r="F230" s="14"/>
      <c r="G230" s="14">
        <f t="shared" si="3"/>
        <v>0</v>
      </c>
      <c r="H230" s="14"/>
    </row>
    <row r="231" spans="2:8" x14ac:dyDescent="0.45">
      <c r="B231" s="12"/>
      <c r="C231" s="12"/>
      <c r="D231" s="13" t="s">
        <v>217</v>
      </c>
      <c r="E231" s="14">
        <f>+E232</f>
        <v>0</v>
      </c>
      <c r="F231" s="14">
        <f>+F232</f>
        <v>0</v>
      </c>
      <c r="G231" s="14">
        <f t="shared" si="3"/>
        <v>0</v>
      </c>
      <c r="H231" s="14"/>
    </row>
    <row r="232" spans="2:8" x14ac:dyDescent="0.45">
      <c r="B232" s="12"/>
      <c r="C232" s="12"/>
      <c r="D232" s="13" t="s">
        <v>218</v>
      </c>
      <c r="E232" s="14"/>
      <c r="F232" s="14"/>
      <c r="G232" s="14">
        <f t="shared" si="3"/>
        <v>0</v>
      </c>
      <c r="H232" s="14"/>
    </row>
    <row r="233" spans="2:8" x14ac:dyDescent="0.45">
      <c r="B233" s="12"/>
      <c r="C233" s="12"/>
      <c r="D233" s="13" t="s">
        <v>219</v>
      </c>
      <c r="E233" s="14"/>
      <c r="F233" s="14"/>
      <c r="G233" s="14">
        <f t="shared" si="3"/>
        <v>0</v>
      </c>
      <c r="H233" s="14"/>
    </row>
    <row r="234" spans="2:8" x14ac:dyDescent="0.45">
      <c r="B234" s="12"/>
      <c r="C234" s="12"/>
      <c r="D234" s="13" t="s">
        <v>220</v>
      </c>
      <c r="E234" s="14"/>
      <c r="F234" s="14"/>
      <c r="G234" s="14">
        <f t="shared" si="3"/>
        <v>0</v>
      </c>
      <c r="H234" s="14"/>
    </row>
    <row r="235" spans="2:8" x14ac:dyDescent="0.45">
      <c r="B235" s="12"/>
      <c r="C235" s="12"/>
      <c r="D235" s="13" t="s">
        <v>221</v>
      </c>
      <c r="E235" s="14">
        <f>+E236+E237+E238+E239+E240+E241</f>
        <v>3937000</v>
      </c>
      <c r="F235" s="14">
        <f>+F236+F237+F238+F239+F240+F241</f>
        <v>3989560</v>
      </c>
      <c r="G235" s="14">
        <f t="shared" si="3"/>
        <v>-52560</v>
      </c>
      <c r="H235" s="14"/>
    </row>
    <row r="236" spans="2:8" x14ac:dyDescent="0.45">
      <c r="B236" s="12"/>
      <c r="C236" s="12"/>
      <c r="D236" s="13" t="s">
        <v>222</v>
      </c>
      <c r="E236" s="14">
        <v>3937000</v>
      </c>
      <c r="F236" s="14">
        <v>3989560</v>
      </c>
      <c r="G236" s="14">
        <f t="shared" si="3"/>
        <v>-52560</v>
      </c>
      <c r="H236" s="14"/>
    </row>
    <row r="237" spans="2:8" x14ac:dyDescent="0.45">
      <c r="B237" s="12"/>
      <c r="C237" s="12"/>
      <c r="D237" s="13" t="s">
        <v>223</v>
      </c>
      <c r="E237" s="14"/>
      <c r="F237" s="14"/>
      <c r="G237" s="14">
        <f t="shared" si="3"/>
        <v>0</v>
      </c>
      <c r="H237" s="14"/>
    </row>
    <row r="238" spans="2:8" x14ac:dyDescent="0.45">
      <c r="B238" s="12"/>
      <c r="C238" s="12"/>
      <c r="D238" s="13" t="s">
        <v>224</v>
      </c>
      <c r="E238" s="14"/>
      <c r="F238" s="14"/>
      <c r="G238" s="14">
        <f t="shared" si="3"/>
        <v>0</v>
      </c>
      <c r="H238" s="14"/>
    </row>
    <row r="239" spans="2:8" x14ac:dyDescent="0.45">
      <c r="B239" s="12"/>
      <c r="C239" s="12"/>
      <c r="D239" s="13" t="s">
        <v>225</v>
      </c>
      <c r="E239" s="14"/>
      <c r="F239" s="14"/>
      <c r="G239" s="14">
        <f t="shared" si="3"/>
        <v>0</v>
      </c>
      <c r="H239" s="14"/>
    </row>
    <row r="240" spans="2:8" x14ac:dyDescent="0.45">
      <c r="B240" s="12"/>
      <c r="C240" s="12"/>
      <c r="D240" s="13" t="s">
        <v>226</v>
      </c>
      <c r="E240" s="14"/>
      <c r="F240" s="14"/>
      <c r="G240" s="14">
        <f t="shared" si="3"/>
        <v>0</v>
      </c>
      <c r="H240" s="14"/>
    </row>
    <row r="241" spans="2:8" x14ac:dyDescent="0.45">
      <c r="B241" s="12"/>
      <c r="C241" s="12"/>
      <c r="D241" s="13" t="s">
        <v>227</v>
      </c>
      <c r="E241" s="14"/>
      <c r="F241" s="14"/>
      <c r="G241" s="14">
        <f t="shared" si="3"/>
        <v>0</v>
      </c>
      <c r="H241" s="14"/>
    </row>
    <row r="242" spans="2:8" x14ac:dyDescent="0.45">
      <c r="B242" s="12"/>
      <c r="C242" s="12"/>
      <c r="D242" s="13" t="s">
        <v>228</v>
      </c>
      <c r="E242" s="14"/>
      <c r="F242" s="14"/>
      <c r="G242" s="14">
        <f t="shared" si="3"/>
        <v>0</v>
      </c>
      <c r="H242" s="14"/>
    </row>
    <row r="243" spans="2:8" x14ac:dyDescent="0.45">
      <c r="B243" s="12"/>
      <c r="C243" s="12"/>
      <c r="D243" s="13" t="s">
        <v>229</v>
      </c>
      <c r="E243" s="14"/>
      <c r="F243" s="14"/>
      <c r="G243" s="14">
        <f t="shared" si="3"/>
        <v>0</v>
      </c>
      <c r="H243" s="14"/>
    </row>
    <row r="244" spans="2:8" x14ac:dyDescent="0.45">
      <c r="B244" s="12"/>
      <c r="C244" s="12"/>
      <c r="D244" s="13" t="s">
        <v>230</v>
      </c>
      <c r="E244" s="14"/>
      <c r="F244" s="14"/>
      <c r="G244" s="14">
        <f t="shared" si="3"/>
        <v>0</v>
      </c>
      <c r="H244" s="14"/>
    </row>
    <row r="245" spans="2:8" x14ac:dyDescent="0.45">
      <c r="B245" s="12"/>
      <c r="C245" s="12"/>
      <c r="D245" s="13" t="s">
        <v>231</v>
      </c>
      <c r="E245" s="14"/>
      <c r="F245" s="14"/>
      <c r="G245" s="14">
        <f t="shared" si="3"/>
        <v>0</v>
      </c>
      <c r="H245" s="14"/>
    </row>
    <row r="246" spans="2:8" x14ac:dyDescent="0.45">
      <c r="B246" s="12"/>
      <c r="C246" s="12"/>
      <c r="D246" s="22" t="s">
        <v>232</v>
      </c>
      <c r="E246" s="23"/>
      <c r="F246" s="23"/>
      <c r="G246" s="23">
        <f t="shared" si="3"/>
        <v>0</v>
      </c>
      <c r="H246" s="23"/>
    </row>
    <row r="247" spans="2:8" x14ac:dyDescent="0.45">
      <c r="B247" s="12"/>
      <c r="C247" s="12"/>
      <c r="D247" s="22" t="s">
        <v>233</v>
      </c>
      <c r="E247" s="23"/>
      <c r="F247" s="23"/>
      <c r="G247" s="23">
        <f t="shared" si="3"/>
        <v>0</v>
      </c>
      <c r="H247" s="23"/>
    </row>
    <row r="248" spans="2:8" x14ac:dyDescent="0.45">
      <c r="B248" s="12"/>
      <c r="C248" s="12"/>
      <c r="D248" s="22" t="s">
        <v>234</v>
      </c>
      <c r="E248" s="23"/>
      <c r="F248" s="23"/>
      <c r="G248" s="23">
        <f t="shared" si="3"/>
        <v>0</v>
      </c>
      <c r="H248" s="23"/>
    </row>
    <row r="249" spans="2:8" x14ac:dyDescent="0.45">
      <c r="B249" s="12"/>
      <c r="C249" s="12"/>
      <c r="D249" s="22" t="s">
        <v>235</v>
      </c>
      <c r="E249" s="23">
        <v>14052000</v>
      </c>
      <c r="F249" s="23">
        <v>9954000</v>
      </c>
      <c r="G249" s="23">
        <f t="shared" si="3"/>
        <v>4098000</v>
      </c>
      <c r="H249" s="23"/>
    </row>
    <row r="250" spans="2:8" x14ac:dyDescent="0.45">
      <c r="B250" s="12"/>
      <c r="C250" s="12"/>
      <c r="D250" s="22" t="s">
        <v>236</v>
      </c>
      <c r="E250" s="23">
        <f>+E251+E252+E253+E254+E255+E256</f>
        <v>90000</v>
      </c>
      <c r="F250" s="23">
        <f>+F251+F252+F253+F254+F255+F256</f>
        <v>88376</v>
      </c>
      <c r="G250" s="23">
        <f t="shared" si="3"/>
        <v>1624</v>
      </c>
      <c r="H250" s="23"/>
    </row>
    <row r="251" spans="2:8" x14ac:dyDescent="0.45">
      <c r="B251" s="12"/>
      <c r="C251" s="12"/>
      <c r="D251" s="22" t="s">
        <v>237</v>
      </c>
      <c r="E251" s="23"/>
      <c r="F251" s="23"/>
      <c r="G251" s="23">
        <f t="shared" si="3"/>
        <v>0</v>
      </c>
      <c r="H251" s="23"/>
    </row>
    <row r="252" spans="2:8" x14ac:dyDescent="0.45">
      <c r="B252" s="12"/>
      <c r="C252" s="12"/>
      <c r="D252" s="22" t="s">
        <v>211</v>
      </c>
      <c r="E252" s="23"/>
      <c r="F252" s="23"/>
      <c r="G252" s="23">
        <f t="shared" si="3"/>
        <v>0</v>
      </c>
      <c r="H252" s="23"/>
    </row>
    <row r="253" spans="2:8" x14ac:dyDescent="0.45">
      <c r="B253" s="12"/>
      <c r="C253" s="12"/>
      <c r="D253" s="22" t="s">
        <v>238</v>
      </c>
      <c r="E253" s="23"/>
      <c r="F253" s="23"/>
      <c r="G253" s="23">
        <f t="shared" si="3"/>
        <v>0</v>
      </c>
      <c r="H253" s="23"/>
    </row>
    <row r="254" spans="2:8" x14ac:dyDescent="0.45">
      <c r="B254" s="12"/>
      <c r="C254" s="12"/>
      <c r="D254" s="22" t="s">
        <v>239</v>
      </c>
      <c r="E254" s="23"/>
      <c r="F254" s="23"/>
      <c r="G254" s="23">
        <f t="shared" si="3"/>
        <v>0</v>
      </c>
      <c r="H254" s="23"/>
    </row>
    <row r="255" spans="2:8" x14ac:dyDescent="0.45">
      <c r="B255" s="12"/>
      <c r="C255" s="12"/>
      <c r="D255" s="22" t="s">
        <v>212</v>
      </c>
      <c r="E255" s="23">
        <v>90000</v>
      </c>
      <c r="F255" s="23">
        <v>88376</v>
      </c>
      <c r="G255" s="23">
        <f t="shared" si="3"/>
        <v>1624</v>
      </c>
      <c r="H255" s="23"/>
    </row>
    <row r="256" spans="2:8" x14ac:dyDescent="0.45">
      <c r="B256" s="12"/>
      <c r="C256" s="12"/>
      <c r="D256" s="22" t="s">
        <v>144</v>
      </c>
      <c r="E256" s="23"/>
      <c r="F256" s="23"/>
      <c r="G256" s="23">
        <f t="shared" si="3"/>
        <v>0</v>
      </c>
      <c r="H256" s="23"/>
    </row>
    <row r="257" spans="2:8" x14ac:dyDescent="0.45">
      <c r="B257" s="12"/>
      <c r="C257" s="15"/>
      <c r="D257" s="24" t="s">
        <v>240</v>
      </c>
      <c r="E257" s="25">
        <f>+E228+E229+E230+E231+E233+E234+E235+E242+E243+E244+E245+E246+E247+E248+E249+E250</f>
        <v>18079000</v>
      </c>
      <c r="F257" s="25">
        <f>+F228+F229+F230+F231+F233+F234+F235+F242+F243+F244+F245+F246+F247+F248+F249+F250</f>
        <v>14031936</v>
      </c>
      <c r="G257" s="25">
        <f t="shared" si="3"/>
        <v>4047064</v>
      </c>
      <c r="H257" s="25"/>
    </row>
    <row r="258" spans="2:8" x14ac:dyDescent="0.45">
      <c r="B258" s="15"/>
      <c r="C258" s="21" t="s">
        <v>241</v>
      </c>
      <c r="D258" s="19"/>
      <c r="E258" s="20">
        <f xml:space="preserve"> +E227 - E257</f>
        <v>-7867000</v>
      </c>
      <c r="F258" s="20">
        <f xml:space="preserve"> +F227 - F257</f>
        <v>-4905020</v>
      </c>
      <c r="G258" s="20">
        <f t="shared" si="3"/>
        <v>-2961980</v>
      </c>
      <c r="H258" s="20"/>
    </row>
    <row r="259" spans="2:8" x14ac:dyDescent="0.45">
      <c r="B259" s="26" t="s">
        <v>242</v>
      </c>
      <c r="C259" s="27"/>
      <c r="D259" s="28"/>
      <c r="E259" s="29">
        <v>38584589</v>
      </c>
      <c r="F259" s="29"/>
      <c r="G259" s="29">
        <f>E259 + E260</f>
        <v>38584589</v>
      </c>
      <c r="H259" s="29"/>
    </row>
    <row r="260" spans="2:8" x14ac:dyDescent="0.45">
      <c r="B260" s="30"/>
      <c r="C260" s="31"/>
      <c r="D260" s="32"/>
      <c r="E260" s="33"/>
      <c r="F260" s="33"/>
      <c r="G260" s="33"/>
      <c r="H260" s="33"/>
    </row>
    <row r="261" spans="2:8" x14ac:dyDescent="0.45">
      <c r="B261" s="21" t="s">
        <v>243</v>
      </c>
      <c r="C261" s="18"/>
      <c r="D261" s="19"/>
      <c r="E261" s="20">
        <f xml:space="preserve"> +E164 +E199 +E258 - (E259 + E260)</f>
        <v>-40654464</v>
      </c>
      <c r="F261" s="20">
        <f xml:space="preserve"> +F164 +F199 +F258 - (F259 + F260)</f>
        <v>14779681</v>
      </c>
      <c r="G261" s="20">
        <f t="shared" ref="G261:G263" si="4">E261-F261</f>
        <v>-55434145</v>
      </c>
      <c r="H261" s="20"/>
    </row>
    <row r="262" spans="2:8" x14ac:dyDescent="0.45">
      <c r="B262" s="21" t="s">
        <v>244</v>
      </c>
      <c r="C262" s="18"/>
      <c r="D262" s="19"/>
      <c r="E262" s="20">
        <v>315783212</v>
      </c>
      <c r="F262" s="20">
        <v>315783212</v>
      </c>
      <c r="G262" s="20">
        <f t="shared" si="4"/>
        <v>0</v>
      </c>
      <c r="H262" s="20"/>
    </row>
    <row r="263" spans="2:8" x14ac:dyDescent="0.45">
      <c r="B263" s="21" t="s">
        <v>245</v>
      </c>
      <c r="C263" s="18"/>
      <c r="D263" s="19"/>
      <c r="E263" s="20">
        <f xml:space="preserve"> +E261 +E262</f>
        <v>275128748</v>
      </c>
      <c r="F263" s="20">
        <f xml:space="preserve"> +F261 +F262</f>
        <v>330562893</v>
      </c>
      <c r="G263" s="20">
        <f t="shared" si="4"/>
        <v>-55434145</v>
      </c>
      <c r="H263" s="20"/>
    </row>
    <row r="264" spans="2:8" x14ac:dyDescent="0.45">
      <c r="B264" s="34"/>
      <c r="C264" s="34"/>
      <c r="D264" s="34"/>
      <c r="E264" s="34"/>
      <c r="F264" s="34"/>
      <c r="G264" s="34"/>
      <c r="H264" s="34"/>
    </row>
    <row r="265" spans="2:8" x14ac:dyDescent="0.45">
      <c r="B265" s="34"/>
      <c r="C265" s="34"/>
      <c r="D265" s="34"/>
      <c r="E265" s="34"/>
      <c r="F265" s="34"/>
      <c r="G265" s="34"/>
      <c r="H265" s="34"/>
    </row>
    <row r="266" spans="2:8" x14ac:dyDescent="0.45">
      <c r="B266" s="34"/>
      <c r="C266" s="34"/>
      <c r="D266" s="34"/>
      <c r="E266" s="34"/>
      <c r="F266" s="34"/>
      <c r="G266" s="34"/>
      <c r="H266" s="34"/>
    </row>
    <row r="267" spans="2:8" x14ac:dyDescent="0.45">
      <c r="B267" s="34"/>
      <c r="C267" s="34"/>
      <c r="D267" s="34"/>
      <c r="E267" s="34"/>
      <c r="F267" s="34"/>
      <c r="G267" s="34"/>
      <c r="H267" s="34"/>
    </row>
    <row r="268" spans="2:8" x14ac:dyDescent="0.45">
      <c r="B268" s="34"/>
      <c r="C268" s="34"/>
      <c r="D268" s="34"/>
      <c r="E268" s="34"/>
      <c r="F268" s="34"/>
      <c r="G268" s="34"/>
      <c r="H268" s="34"/>
    </row>
    <row r="269" spans="2:8" x14ac:dyDescent="0.45">
      <c r="B269" s="34"/>
      <c r="C269" s="34"/>
      <c r="D269" s="34"/>
      <c r="E269" s="34"/>
      <c r="F269" s="34"/>
      <c r="G269" s="34"/>
      <c r="H269" s="34"/>
    </row>
    <row r="270" spans="2:8" x14ac:dyDescent="0.45">
      <c r="B270" s="34"/>
      <c r="C270" s="34"/>
      <c r="D270" s="34"/>
      <c r="E270" s="34"/>
      <c r="F270" s="34"/>
      <c r="G270" s="34"/>
      <c r="H270" s="34"/>
    </row>
    <row r="271" spans="2:8" x14ac:dyDescent="0.45">
      <c r="B271" s="34"/>
      <c r="C271" s="34"/>
      <c r="D271" s="34"/>
      <c r="E271" s="34"/>
      <c r="F271" s="34"/>
      <c r="G271" s="34"/>
      <c r="H271" s="34"/>
    </row>
    <row r="272" spans="2:8" x14ac:dyDescent="0.45">
      <c r="B272" s="34"/>
      <c r="C272" s="34"/>
      <c r="D272" s="34"/>
      <c r="E272" s="34"/>
      <c r="F272" s="34"/>
      <c r="G272" s="34"/>
      <c r="H272" s="34"/>
    </row>
    <row r="273" spans="2:8" x14ac:dyDescent="0.45">
      <c r="B273" s="34"/>
      <c r="C273" s="34"/>
      <c r="D273" s="34"/>
      <c r="E273" s="34"/>
      <c r="F273" s="34"/>
      <c r="G273" s="34"/>
      <c r="H273" s="34"/>
    </row>
  </sheetData>
  <mergeCells count="12">
    <mergeCell ref="B165:B199"/>
    <mergeCell ref="C165:C180"/>
    <mergeCell ref="C181:C198"/>
    <mergeCell ref="B200:B258"/>
    <mergeCell ref="C200:C227"/>
    <mergeCell ref="C228:C257"/>
    <mergeCell ref="B2:H2"/>
    <mergeCell ref="B3:H3"/>
    <mergeCell ref="B5:D5"/>
    <mergeCell ref="B6:B164"/>
    <mergeCell ref="C6:C79"/>
    <mergeCell ref="C80:C163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9E380-079D-46D3-AF9B-0F9B294B739B}">
  <sheetPr>
    <pageSetUpPr fitToPage="1"/>
  </sheetPr>
  <dimension ref="B1:H273"/>
  <sheetViews>
    <sheetView showGridLines="0" workbookViewId="0"/>
  </sheetViews>
  <sheetFormatPr defaultRowHeight="18" x14ac:dyDescent="0.45"/>
  <cols>
    <col min="1" max="3" width="3" customWidth="1"/>
    <col min="4" max="4" width="54.5" customWidth="1"/>
    <col min="5" max="8" width="21.296875" customWidth="1"/>
  </cols>
  <sheetData>
    <row r="1" spans="2:8" ht="22.8" x14ac:dyDescent="0.45">
      <c r="B1" s="1"/>
      <c r="C1" s="1"/>
      <c r="D1" s="1"/>
      <c r="E1" s="2"/>
      <c r="F1" s="2"/>
      <c r="G1" s="3"/>
      <c r="H1" s="3" t="s">
        <v>0</v>
      </c>
    </row>
    <row r="2" spans="2:8" ht="22.8" x14ac:dyDescent="0.45">
      <c r="B2" s="4" t="s">
        <v>247</v>
      </c>
      <c r="C2" s="4"/>
      <c r="D2" s="4"/>
      <c r="E2" s="4"/>
      <c r="F2" s="4"/>
      <c r="G2" s="4"/>
      <c r="H2" s="4"/>
    </row>
    <row r="3" spans="2:8" ht="22.8" x14ac:dyDescent="0.45">
      <c r="B3" s="5" t="s">
        <v>2</v>
      </c>
      <c r="C3" s="5"/>
      <c r="D3" s="5"/>
      <c r="E3" s="5"/>
      <c r="F3" s="5"/>
      <c r="G3" s="5"/>
      <c r="H3" s="5"/>
    </row>
    <row r="4" spans="2:8" x14ac:dyDescent="0.45">
      <c r="B4" s="6"/>
      <c r="C4" s="6"/>
      <c r="D4" s="6"/>
      <c r="E4" s="6"/>
      <c r="F4" s="2"/>
      <c r="G4" s="2"/>
      <c r="H4" s="6" t="s">
        <v>3</v>
      </c>
    </row>
    <row r="5" spans="2:8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5">
      <c r="B6" s="9" t="s">
        <v>9</v>
      </c>
      <c r="C6" s="9" t="s">
        <v>10</v>
      </c>
      <c r="D6" s="10" t="s">
        <v>11</v>
      </c>
      <c r="E6" s="11">
        <f>+E7+E11+E18+E25+E28+E32+E45+E55</f>
        <v>0</v>
      </c>
      <c r="F6" s="11">
        <f>+F7+F11+F18+F25+F28+F32+F45+F55</f>
        <v>0</v>
      </c>
      <c r="G6" s="11">
        <f>E6-F6</f>
        <v>0</v>
      </c>
      <c r="H6" s="11"/>
    </row>
    <row r="7" spans="2:8" x14ac:dyDescent="0.45">
      <c r="B7" s="12"/>
      <c r="C7" s="12"/>
      <c r="D7" s="13" t="s">
        <v>12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  <c r="H7" s="14"/>
    </row>
    <row r="8" spans="2:8" x14ac:dyDescent="0.45">
      <c r="B8" s="12"/>
      <c r="C8" s="12"/>
      <c r="D8" s="13" t="s">
        <v>13</v>
      </c>
      <c r="E8" s="14"/>
      <c r="F8" s="14"/>
      <c r="G8" s="14">
        <f t="shared" si="0"/>
        <v>0</v>
      </c>
      <c r="H8" s="14"/>
    </row>
    <row r="9" spans="2:8" x14ac:dyDescent="0.45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5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x14ac:dyDescent="0.45">
      <c r="B11" s="12"/>
      <c r="C11" s="12"/>
      <c r="D11" s="13" t="s">
        <v>16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  <c r="H11" s="14"/>
    </row>
    <row r="12" spans="2:8" x14ac:dyDescent="0.45">
      <c r="B12" s="12"/>
      <c r="C12" s="12"/>
      <c r="D12" s="13" t="s">
        <v>13</v>
      </c>
      <c r="E12" s="14"/>
      <c r="F12" s="14"/>
      <c r="G12" s="14">
        <f t="shared" si="0"/>
        <v>0</v>
      </c>
      <c r="H12" s="14"/>
    </row>
    <row r="13" spans="2:8" x14ac:dyDescent="0.45">
      <c r="B13" s="12"/>
      <c r="C13" s="12"/>
      <c r="D13" s="13" t="s">
        <v>17</v>
      </c>
      <c r="E13" s="14"/>
      <c r="F13" s="14"/>
      <c r="G13" s="14">
        <f t="shared" si="0"/>
        <v>0</v>
      </c>
      <c r="H13" s="14"/>
    </row>
    <row r="14" spans="2:8" x14ac:dyDescent="0.45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x14ac:dyDescent="0.45">
      <c r="B15" s="12"/>
      <c r="C15" s="12"/>
      <c r="D15" s="13" t="s">
        <v>19</v>
      </c>
      <c r="E15" s="14"/>
      <c r="F15" s="14"/>
      <c r="G15" s="14">
        <f t="shared" si="0"/>
        <v>0</v>
      </c>
      <c r="H15" s="14"/>
    </row>
    <row r="16" spans="2:8" x14ac:dyDescent="0.45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x14ac:dyDescent="0.45">
      <c r="B17" s="12"/>
      <c r="C17" s="12"/>
      <c r="D17" s="13" t="s">
        <v>21</v>
      </c>
      <c r="E17" s="14"/>
      <c r="F17" s="14"/>
      <c r="G17" s="14">
        <f t="shared" si="0"/>
        <v>0</v>
      </c>
      <c r="H17" s="14"/>
    </row>
    <row r="18" spans="2:8" x14ac:dyDescent="0.45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x14ac:dyDescent="0.45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x14ac:dyDescent="0.45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5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5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x14ac:dyDescent="0.45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5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5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x14ac:dyDescent="0.45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x14ac:dyDescent="0.45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x14ac:dyDescent="0.45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x14ac:dyDescent="0.45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x14ac:dyDescent="0.45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5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x14ac:dyDescent="0.45">
      <c r="B32" s="12"/>
      <c r="C32" s="12"/>
      <c r="D32" s="13" t="s">
        <v>30</v>
      </c>
      <c r="E32" s="14">
        <f>+E33+E34+E35+E36+E37+E38+E39+E40+E41+E42+E43+E44</f>
        <v>0</v>
      </c>
      <c r="F32" s="14">
        <f>+F33+F34+F35+F36+F37+F38+F39+F40+F41+F42+F43+F44</f>
        <v>0</v>
      </c>
      <c r="G32" s="14">
        <f t="shared" si="0"/>
        <v>0</v>
      </c>
      <c r="H32" s="14"/>
    </row>
    <row r="33" spans="2:8" x14ac:dyDescent="0.45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x14ac:dyDescent="0.45">
      <c r="B34" s="12"/>
      <c r="C34" s="12"/>
      <c r="D34" s="13" t="s">
        <v>32</v>
      </c>
      <c r="E34" s="14"/>
      <c r="F34" s="14"/>
      <c r="G34" s="14">
        <f t="shared" si="0"/>
        <v>0</v>
      </c>
      <c r="H34" s="14"/>
    </row>
    <row r="35" spans="2:8" x14ac:dyDescent="0.45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5">
      <c r="B36" s="12"/>
      <c r="C36" s="12"/>
      <c r="D36" s="13" t="s">
        <v>34</v>
      </c>
      <c r="E36" s="14"/>
      <c r="F36" s="14"/>
      <c r="G36" s="14">
        <f t="shared" si="0"/>
        <v>0</v>
      </c>
      <c r="H36" s="14"/>
    </row>
    <row r="37" spans="2:8" x14ac:dyDescent="0.45">
      <c r="B37" s="12"/>
      <c r="C37" s="12"/>
      <c r="D37" s="13" t="s">
        <v>35</v>
      </c>
      <c r="E37" s="14"/>
      <c r="F37" s="14"/>
      <c r="G37" s="14">
        <f t="shared" si="0"/>
        <v>0</v>
      </c>
      <c r="H37" s="14"/>
    </row>
    <row r="38" spans="2:8" x14ac:dyDescent="0.45">
      <c r="B38" s="12"/>
      <c r="C38" s="12"/>
      <c r="D38" s="13" t="s">
        <v>36</v>
      </c>
      <c r="E38" s="14"/>
      <c r="F38" s="14"/>
      <c r="G38" s="14">
        <f t="shared" si="0"/>
        <v>0</v>
      </c>
      <c r="H38" s="14"/>
    </row>
    <row r="39" spans="2:8" x14ac:dyDescent="0.45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x14ac:dyDescent="0.45">
      <c r="B40" s="12"/>
      <c r="C40" s="12"/>
      <c r="D40" s="13" t="s">
        <v>38</v>
      </c>
      <c r="E40" s="14"/>
      <c r="F40" s="14"/>
      <c r="G40" s="14">
        <f t="shared" si="0"/>
        <v>0</v>
      </c>
      <c r="H40" s="14"/>
    </row>
    <row r="41" spans="2:8" x14ac:dyDescent="0.45">
      <c r="B41" s="12"/>
      <c r="C41" s="12"/>
      <c r="D41" s="13" t="s">
        <v>39</v>
      </c>
      <c r="E41" s="14"/>
      <c r="F41" s="14"/>
      <c r="G41" s="14">
        <f t="shared" si="0"/>
        <v>0</v>
      </c>
      <c r="H41" s="14"/>
    </row>
    <row r="42" spans="2:8" x14ac:dyDescent="0.45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x14ac:dyDescent="0.45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5">
      <c r="B44" s="12"/>
      <c r="C44" s="12"/>
      <c r="D44" s="13" t="s">
        <v>42</v>
      </c>
      <c r="E44" s="14"/>
      <c r="F44" s="14"/>
      <c r="G44" s="14">
        <f t="shared" si="0"/>
        <v>0</v>
      </c>
      <c r="H44" s="14"/>
    </row>
    <row r="45" spans="2:8" x14ac:dyDescent="0.45">
      <c r="B45" s="12"/>
      <c r="C45" s="12"/>
      <c r="D45" s="13" t="s">
        <v>43</v>
      </c>
      <c r="E45" s="14">
        <f>+E46+E47+E48+E49+E50+E51+E52+E53+E54</f>
        <v>0</v>
      </c>
      <c r="F45" s="14">
        <f>+F46+F47+F48+F49+F50+F51+F52+F53+F54</f>
        <v>0</v>
      </c>
      <c r="G45" s="14">
        <f t="shared" si="0"/>
        <v>0</v>
      </c>
      <c r="H45" s="14"/>
    </row>
    <row r="46" spans="2:8" x14ac:dyDescent="0.45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5">
      <c r="B47" s="12"/>
      <c r="C47" s="12"/>
      <c r="D47" s="13" t="s">
        <v>45</v>
      </c>
      <c r="E47" s="14"/>
      <c r="F47" s="14"/>
      <c r="G47" s="14">
        <f t="shared" si="0"/>
        <v>0</v>
      </c>
      <c r="H47" s="14"/>
    </row>
    <row r="48" spans="2:8" x14ac:dyDescent="0.45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5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5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5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5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x14ac:dyDescent="0.45">
      <c r="B53" s="12"/>
      <c r="C53" s="12"/>
      <c r="D53" s="13" t="s">
        <v>51</v>
      </c>
      <c r="E53" s="14"/>
      <c r="F53" s="14"/>
      <c r="G53" s="14">
        <f t="shared" si="0"/>
        <v>0</v>
      </c>
      <c r="H53" s="14"/>
    </row>
    <row r="54" spans="2:8" x14ac:dyDescent="0.45">
      <c r="B54" s="12"/>
      <c r="C54" s="12"/>
      <c r="D54" s="13" t="s">
        <v>52</v>
      </c>
      <c r="E54" s="14"/>
      <c r="F54" s="14"/>
      <c r="G54" s="14">
        <f t="shared" si="0"/>
        <v>0</v>
      </c>
      <c r="H54" s="14"/>
    </row>
    <row r="55" spans="2:8" x14ac:dyDescent="0.45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x14ac:dyDescent="0.45">
      <c r="B56" s="12"/>
      <c r="C56" s="12"/>
      <c r="D56" s="13" t="s">
        <v>54</v>
      </c>
      <c r="E56" s="14">
        <f>+E57+E64</f>
        <v>35241850</v>
      </c>
      <c r="F56" s="14">
        <f>+F57+F64</f>
        <v>35237613</v>
      </c>
      <c r="G56" s="14">
        <f t="shared" si="0"/>
        <v>4237</v>
      </c>
      <c r="H56" s="14"/>
    </row>
    <row r="57" spans="2:8" x14ac:dyDescent="0.45">
      <c r="B57" s="12"/>
      <c r="C57" s="12"/>
      <c r="D57" s="13" t="s">
        <v>55</v>
      </c>
      <c r="E57" s="14">
        <f>+E58+E59+E60+E61+E62+E63</f>
        <v>35217850</v>
      </c>
      <c r="F57" s="14">
        <f>+F58+F59+F60+F61+F62+F63</f>
        <v>35225613</v>
      </c>
      <c r="G57" s="14">
        <f t="shared" si="0"/>
        <v>-7763</v>
      </c>
      <c r="H57" s="14"/>
    </row>
    <row r="58" spans="2:8" x14ac:dyDescent="0.45">
      <c r="B58" s="12"/>
      <c r="C58" s="12"/>
      <c r="D58" s="13" t="s">
        <v>56</v>
      </c>
      <c r="E58" s="14">
        <v>4779000</v>
      </c>
      <c r="F58" s="14">
        <v>4779000</v>
      </c>
      <c r="G58" s="14">
        <f t="shared" si="0"/>
        <v>0</v>
      </c>
      <c r="H58" s="14"/>
    </row>
    <row r="59" spans="2:8" x14ac:dyDescent="0.45">
      <c r="B59" s="12"/>
      <c r="C59" s="12"/>
      <c r="D59" s="13" t="s">
        <v>42</v>
      </c>
      <c r="E59" s="14">
        <v>14728550</v>
      </c>
      <c r="F59" s="14">
        <v>14736313</v>
      </c>
      <c r="G59" s="14">
        <f t="shared" si="0"/>
        <v>-7763</v>
      </c>
      <c r="H59" s="14"/>
    </row>
    <row r="60" spans="2:8" x14ac:dyDescent="0.45">
      <c r="B60" s="12"/>
      <c r="C60" s="12"/>
      <c r="D60" s="13" t="s">
        <v>44</v>
      </c>
      <c r="E60" s="14"/>
      <c r="F60" s="14"/>
      <c r="G60" s="14">
        <f t="shared" si="0"/>
        <v>0</v>
      </c>
      <c r="H60" s="14"/>
    </row>
    <row r="61" spans="2:8" x14ac:dyDescent="0.45">
      <c r="B61" s="12"/>
      <c r="C61" s="12"/>
      <c r="D61" s="13" t="s">
        <v>45</v>
      </c>
      <c r="E61" s="14">
        <v>15710300</v>
      </c>
      <c r="F61" s="14">
        <v>15710300</v>
      </c>
      <c r="G61" s="14">
        <f t="shared" si="0"/>
        <v>0</v>
      </c>
      <c r="H61" s="14"/>
    </row>
    <row r="62" spans="2:8" x14ac:dyDescent="0.45">
      <c r="B62" s="12"/>
      <c r="C62" s="12"/>
      <c r="D62" s="13" t="s">
        <v>46</v>
      </c>
      <c r="E62" s="14"/>
      <c r="F62" s="14"/>
      <c r="G62" s="14">
        <f t="shared" si="0"/>
        <v>0</v>
      </c>
      <c r="H62" s="14"/>
    </row>
    <row r="63" spans="2:8" x14ac:dyDescent="0.45">
      <c r="B63" s="12"/>
      <c r="C63" s="12"/>
      <c r="D63" s="13" t="s">
        <v>52</v>
      </c>
      <c r="E63" s="14"/>
      <c r="F63" s="14"/>
      <c r="G63" s="14">
        <f t="shared" si="0"/>
        <v>0</v>
      </c>
      <c r="H63" s="14"/>
    </row>
    <row r="64" spans="2:8" x14ac:dyDescent="0.45">
      <c r="B64" s="12"/>
      <c r="C64" s="12"/>
      <c r="D64" s="13" t="s">
        <v>43</v>
      </c>
      <c r="E64" s="14">
        <f>+E65</f>
        <v>24000</v>
      </c>
      <c r="F64" s="14">
        <f>+F65</f>
        <v>12000</v>
      </c>
      <c r="G64" s="14">
        <f t="shared" si="0"/>
        <v>12000</v>
      </c>
      <c r="H64" s="14"/>
    </row>
    <row r="65" spans="2:8" x14ac:dyDescent="0.45">
      <c r="B65" s="12"/>
      <c r="C65" s="12"/>
      <c r="D65" s="13" t="s">
        <v>52</v>
      </c>
      <c r="E65" s="14">
        <v>24000</v>
      </c>
      <c r="F65" s="14">
        <v>12000</v>
      </c>
      <c r="G65" s="14">
        <f t="shared" si="0"/>
        <v>12000</v>
      </c>
      <c r="H65" s="14"/>
    </row>
    <row r="66" spans="2:8" x14ac:dyDescent="0.45">
      <c r="B66" s="12"/>
      <c r="C66" s="12"/>
      <c r="D66" s="13" t="s">
        <v>57</v>
      </c>
      <c r="E66" s="14">
        <f>+E67+E68</f>
        <v>0</v>
      </c>
      <c r="F66" s="14">
        <f>+F67+F68</f>
        <v>0</v>
      </c>
      <c r="G66" s="14">
        <f t="shared" si="0"/>
        <v>0</v>
      </c>
      <c r="H66" s="14"/>
    </row>
    <row r="67" spans="2:8" x14ac:dyDescent="0.45">
      <c r="B67" s="12"/>
      <c r="C67" s="12"/>
      <c r="D67" s="13" t="s">
        <v>58</v>
      </c>
      <c r="E67" s="14"/>
      <c r="F67" s="14"/>
      <c r="G67" s="14">
        <f t="shared" si="0"/>
        <v>0</v>
      </c>
      <c r="H67" s="14"/>
    </row>
    <row r="68" spans="2:8" x14ac:dyDescent="0.45">
      <c r="B68" s="12"/>
      <c r="C68" s="12"/>
      <c r="D68" s="13" t="s">
        <v>59</v>
      </c>
      <c r="E68" s="14"/>
      <c r="F68" s="14"/>
      <c r="G68" s="14">
        <f t="shared" si="0"/>
        <v>0</v>
      </c>
      <c r="H68" s="14"/>
    </row>
    <row r="69" spans="2:8" x14ac:dyDescent="0.45">
      <c r="B69" s="12"/>
      <c r="C69" s="12"/>
      <c r="D69" s="13" t="s">
        <v>60</v>
      </c>
      <c r="E69" s="14"/>
      <c r="F69" s="14"/>
      <c r="G69" s="14">
        <f t="shared" si="0"/>
        <v>0</v>
      </c>
      <c r="H69" s="14"/>
    </row>
    <row r="70" spans="2:8" x14ac:dyDescent="0.45">
      <c r="B70" s="12"/>
      <c r="C70" s="12"/>
      <c r="D70" s="13" t="s">
        <v>61</v>
      </c>
      <c r="E70" s="14"/>
      <c r="F70" s="14"/>
      <c r="G70" s="14">
        <f t="shared" si="0"/>
        <v>0</v>
      </c>
      <c r="H70" s="14"/>
    </row>
    <row r="71" spans="2:8" x14ac:dyDescent="0.45">
      <c r="B71" s="12"/>
      <c r="C71" s="12"/>
      <c r="D71" s="13" t="s">
        <v>62</v>
      </c>
      <c r="E71" s="14">
        <v>10000</v>
      </c>
      <c r="F71" s="14">
        <v>232</v>
      </c>
      <c r="G71" s="14">
        <f t="shared" ref="G71:G134" si="1">E71-F71</f>
        <v>9768</v>
      </c>
      <c r="H71" s="14"/>
    </row>
    <row r="72" spans="2:8" x14ac:dyDescent="0.45">
      <c r="B72" s="12"/>
      <c r="C72" s="12"/>
      <c r="D72" s="13" t="s">
        <v>63</v>
      </c>
      <c r="E72" s="14">
        <f>+E73+E74+E75+E77</f>
        <v>35000</v>
      </c>
      <c r="F72" s="14">
        <f>+F73+F74+F75+F77</f>
        <v>32000</v>
      </c>
      <c r="G72" s="14">
        <f t="shared" si="1"/>
        <v>3000</v>
      </c>
      <c r="H72" s="14"/>
    </row>
    <row r="73" spans="2:8" x14ac:dyDescent="0.45">
      <c r="B73" s="12"/>
      <c r="C73" s="12"/>
      <c r="D73" s="13" t="s">
        <v>64</v>
      </c>
      <c r="E73" s="14"/>
      <c r="F73" s="14"/>
      <c r="G73" s="14">
        <f t="shared" si="1"/>
        <v>0</v>
      </c>
      <c r="H73" s="14"/>
    </row>
    <row r="74" spans="2:8" x14ac:dyDescent="0.45">
      <c r="B74" s="12"/>
      <c r="C74" s="12"/>
      <c r="D74" s="13" t="s">
        <v>65</v>
      </c>
      <c r="E74" s="14">
        <v>35000</v>
      </c>
      <c r="F74" s="14">
        <v>32000</v>
      </c>
      <c r="G74" s="14">
        <f t="shared" si="1"/>
        <v>3000</v>
      </c>
      <c r="H74" s="14"/>
    </row>
    <row r="75" spans="2:8" x14ac:dyDescent="0.45">
      <c r="B75" s="12"/>
      <c r="C75" s="12"/>
      <c r="D75" s="13" t="s">
        <v>66</v>
      </c>
      <c r="E75" s="14">
        <f>+E76</f>
        <v>0</v>
      </c>
      <c r="F75" s="14">
        <f>+F76</f>
        <v>0</v>
      </c>
      <c r="G75" s="14">
        <f t="shared" si="1"/>
        <v>0</v>
      </c>
      <c r="H75" s="14"/>
    </row>
    <row r="76" spans="2:8" x14ac:dyDescent="0.45">
      <c r="B76" s="12"/>
      <c r="C76" s="12"/>
      <c r="D76" s="13" t="s">
        <v>67</v>
      </c>
      <c r="E76" s="14"/>
      <c r="F76" s="14"/>
      <c r="G76" s="14">
        <f t="shared" si="1"/>
        <v>0</v>
      </c>
      <c r="H76" s="14"/>
    </row>
    <row r="77" spans="2:8" x14ac:dyDescent="0.45">
      <c r="B77" s="12"/>
      <c r="C77" s="12"/>
      <c r="D77" s="13" t="s">
        <v>68</v>
      </c>
      <c r="E77" s="14"/>
      <c r="F77" s="14"/>
      <c r="G77" s="14">
        <f t="shared" si="1"/>
        <v>0</v>
      </c>
      <c r="H77" s="14"/>
    </row>
    <row r="78" spans="2:8" x14ac:dyDescent="0.45">
      <c r="B78" s="12"/>
      <c r="C78" s="12"/>
      <c r="D78" s="13" t="s">
        <v>69</v>
      </c>
      <c r="E78" s="14"/>
      <c r="F78" s="14"/>
      <c r="G78" s="14">
        <f t="shared" si="1"/>
        <v>0</v>
      </c>
      <c r="H78" s="14"/>
    </row>
    <row r="79" spans="2:8" x14ac:dyDescent="0.45">
      <c r="B79" s="12"/>
      <c r="C79" s="15"/>
      <c r="D79" s="16" t="s">
        <v>70</v>
      </c>
      <c r="E79" s="17">
        <f>+E6+E56+E66+E69+E70+E71+E72+E78</f>
        <v>35286850</v>
      </c>
      <c r="F79" s="17">
        <f>+F6+F56+F66+F69+F70+F71+F72+F78</f>
        <v>35269845</v>
      </c>
      <c r="G79" s="17">
        <f t="shared" si="1"/>
        <v>17005</v>
      </c>
      <c r="H79" s="17"/>
    </row>
    <row r="80" spans="2:8" x14ac:dyDescent="0.45">
      <c r="B80" s="12"/>
      <c r="C80" s="9" t="s">
        <v>71</v>
      </c>
      <c r="D80" s="13" t="s">
        <v>72</v>
      </c>
      <c r="E80" s="14">
        <f>+E81+E82+E83+E104+E105+E106+E107+E108</f>
        <v>22512092</v>
      </c>
      <c r="F80" s="14">
        <f>+F81+F82+F83+F104+F105+F106+F107+F108</f>
        <v>22472251</v>
      </c>
      <c r="G80" s="14">
        <f t="shared" si="1"/>
        <v>39841</v>
      </c>
      <c r="H80" s="14"/>
    </row>
    <row r="81" spans="2:8" x14ac:dyDescent="0.45">
      <c r="B81" s="12"/>
      <c r="C81" s="12"/>
      <c r="D81" s="13" t="s">
        <v>73</v>
      </c>
      <c r="E81" s="14"/>
      <c r="F81" s="14"/>
      <c r="G81" s="14">
        <f t="shared" si="1"/>
        <v>0</v>
      </c>
      <c r="H81" s="14"/>
    </row>
    <row r="82" spans="2:8" x14ac:dyDescent="0.45">
      <c r="B82" s="12"/>
      <c r="C82" s="12"/>
      <c r="D82" s="13" t="s">
        <v>74</v>
      </c>
      <c r="E82" s="14"/>
      <c r="F82" s="14"/>
      <c r="G82" s="14">
        <f t="shared" si="1"/>
        <v>0</v>
      </c>
      <c r="H82" s="14"/>
    </row>
    <row r="83" spans="2:8" x14ac:dyDescent="0.45">
      <c r="B83" s="12"/>
      <c r="C83" s="12"/>
      <c r="D83" s="13" t="s">
        <v>75</v>
      </c>
      <c r="E83" s="14">
        <f>+E84+E85+E86+E87+E88+E89+E90+E91+E92+E93+E94+E95+E96+E97+E98+E99+E100+E101+E102+E103</f>
        <v>12701000</v>
      </c>
      <c r="F83" s="14">
        <f>+F84+F85+F86+F87+F88+F89+F90+F91+F92+F93+F94+F95+F96+F97+F98+F99+F100+F101+F102+F103</f>
        <v>12464391</v>
      </c>
      <c r="G83" s="14">
        <f t="shared" si="1"/>
        <v>236609</v>
      </c>
      <c r="H83" s="14"/>
    </row>
    <row r="84" spans="2:8" x14ac:dyDescent="0.45">
      <c r="B84" s="12"/>
      <c r="C84" s="12"/>
      <c r="D84" s="13" t="s">
        <v>76</v>
      </c>
      <c r="E84" s="14">
        <v>9562000</v>
      </c>
      <c r="F84" s="14">
        <v>9547383</v>
      </c>
      <c r="G84" s="14">
        <f t="shared" si="1"/>
        <v>14617</v>
      </c>
      <c r="H84" s="14"/>
    </row>
    <row r="85" spans="2:8" x14ac:dyDescent="0.45">
      <c r="B85" s="12"/>
      <c r="C85" s="12"/>
      <c r="D85" s="13" t="s">
        <v>77</v>
      </c>
      <c r="E85" s="14">
        <v>548000</v>
      </c>
      <c r="F85" s="14">
        <v>546000</v>
      </c>
      <c r="G85" s="14">
        <f t="shared" si="1"/>
        <v>2000</v>
      </c>
      <c r="H85" s="14"/>
    </row>
    <row r="86" spans="2:8" x14ac:dyDescent="0.45">
      <c r="B86" s="12"/>
      <c r="C86" s="12"/>
      <c r="D86" s="13" t="s">
        <v>78</v>
      </c>
      <c r="E86" s="14">
        <v>240000</v>
      </c>
      <c r="F86" s="14">
        <v>240000</v>
      </c>
      <c r="G86" s="14">
        <f t="shared" si="1"/>
        <v>0</v>
      </c>
      <c r="H86" s="14"/>
    </row>
    <row r="87" spans="2:8" x14ac:dyDescent="0.45">
      <c r="B87" s="12"/>
      <c r="C87" s="12"/>
      <c r="D87" s="13" t="s">
        <v>79</v>
      </c>
      <c r="E87" s="14">
        <v>252000</v>
      </c>
      <c r="F87" s="14">
        <v>252000</v>
      </c>
      <c r="G87" s="14">
        <f t="shared" si="1"/>
        <v>0</v>
      </c>
      <c r="H87" s="14"/>
    </row>
    <row r="88" spans="2:8" x14ac:dyDescent="0.45">
      <c r="B88" s="12"/>
      <c r="C88" s="12"/>
      <c r="D88" s="13" t="s">
        <v>80</v>
      </c>
      <c r="E88" s="14"/>
      <c r="F88" s="14"/>
      <c r="G88" s="14">
        <f t="shared" si="1"/>
        <v>0</v>
      </c>
      <c r="H88" s="14"/>
    </row>
    <row r="89" spans="2:8" x14ac:dyDescent="0.45">
      <c r="B89" s="12"/>
      <c r="C89" s="12"/>
      <c r="D89" s="13" t="s">
        <v>81</v>
      </c>
      <c r="E89" s="14">
        <v>36000</v>
      </c>
      <c r="F89" s="14">
        <v>36000</v>
      </c>
      <c r="G89" s="14">
        <f t="shared" si="1"/>
        <v>0</v>
      </c>
      <c r="H89" s="14"/>
    </row>
    <row r="90" spans="2:8" x14ac:dyDescent="0.45">
      <c r="B90" s="12"/>
      <c r="C90" s="12"/>
      <c r="D90" s="13" t="s">
        <v>82</v>
      </c>
      <c r="E90" s="14"/>
      <c r="F90" s="14"/>
      <c r="G90" s="14">
        <f t="shared" si="1"/>
        <v>0</v>
      </c>
      <c r="H90" s="14"/>
    </row>
    <row r="91" spans="2:8" x14ac:dyDescent="0.45">
      <c r="B91" s="12"/>
      <c r="C91" s="12"/>
      <c r="D91" s="13" t="s">
        <v>83</v>
      </c>
      <c r="E91" s="14"/>
      <c r="F91" s="14"/>
      <c r="G91" s="14">
        <f t="shared" si="1"/>
        <v>0</v>
      </c>
      <c r="H91" s="14"/>
    </row>
    <row r="92" spans="2:8" x14ac:dyDescent="0.45">
      <c r="B92" s="12"/>
      <c r="C92" s="12"/>
      <c r="D92" s="13" t="s">
        <v>84</v>
      </c>
      <c r="E92" s="14">
        <v>520000</v>
      </c>
      <c r="F92" s="14">
        <v>519120</v>
      </c>
      <c r="G92" s="14">
        <f t="shared" si="1"/>
        <v>880</v>
      </c>
      <c r="H92" s="14"/>
    </row>
    <row r="93" spans="2:8" x14ac:dyDescent="0.45">
      <c r="B93" s="12"/>
      <c r="C93" s="12"/>
      <c r="D93" s="13" t="s">
        <v>85</v>
      </c>
      <c r="E93" s="14"/>
      <c r="F93" s="14"/>
      <c r="G93" s="14">
        <f t="shared" si="1"/>
        <v>0</v>
      </c>
      <c r="H93" s="14"/>
    </row>
    <row r="94" spans="2:8" x14ac:dyDescent="0.45">
      <c r="B94" s="12"/>
      <c r="C94" s="12"/>
      <c r="D94" s="13" t="s">
        <v>86</v>
      </c>
      <c r="E94" s="14"/>
      <c r="F94" s="14"/>
      <c r="G94" s="14">
        <f t="shared" si="1"/>
        <v>0</v>
      </c>
      <c r="H94" s="14"/>
    </row>
    <row r="95" spans="2:8" x14ac:dyDescent="0.45">
      <c r="B95" s="12"/>
      <c r="C95" s="12"/>
      <c r="D95" s="13" t="s">
        <v>87</v>
      </c>
      <c r="E95" s="14"/>
      <c r="F95" s="14"/>
      <c r="G95" s="14">
        <f t="shared" si="1"/>
        <v>0</v>
      </c>
      <c r="H95" s="14"/>
    </row>
    <row r="96" spans="2:8" x14ac:dyDescent="0.45">
      <c r="B96" s="12"/>
      <c r="C96" s="12"/>
      <c r="D96" s="13" t="s">
        <v>88</v>
      </c>
      <c r="E96" s="14">
        <v>50000</v>
      </c>
      <c r="F96" s="14">
        <v>34400</v>
      </c>
      <c r="G96" s="14">
        <f t="shared" si="1"/>
        <v>15600</v>
      </c>
      <c r="H96" s="14"/>
    </row>
    <row r="97" spans="2:8" x14ac:dyDescent="0.45">
      <c r="B97" s="12"/>
      <c r="C97" s="12"/>
      <c r="D97" s="13" t="s">
        <v>89</v>
      </c>
      <c r="E97" s="14"/>
      <c r="F97" s="14"/>
      <c r="G97" s="14">
        <f t="shared" si="1"/>
        <v>0</v>
      </c>
      <c r="H97" s="14"/>
    </row>
    <row r="98" spans="2:8" x14ac:dyDescent="0.45">
      <c r="B98" s="12"/>
      <c r="C98" s="12"/>
      <c r="D98" s="13" t="s">
        <v>90</v>
      </c>
      <c r="E98" s="14">
        <v>398000</v>
      </c>
      <c r="F98" s="14">
        <v>370800</v>
      </c>
      <c r="G98" s="14">
        <f t="shared" si="1"/>
        <v>27200</v>
      </c>
      <c r="H98" s="14"/>
    </row>
    <row r="99" spans="2:8" x14ac:dyDescent="0.45">
      <c r="B99" s="12"/>
      <c r="C99" s="12"/>
      <c r="D99" s="13" t="s">
        <v>91</v>
      </c>
      <c r="E99" s="14">
        <v>524000</v>
      </c>
      <c r="F99" s="14">
        <v>478800</v>
      </c>
      <c r="G99" s="14">
        <f t="shared" si="1"/>
        <v>45200</v>
      </c>
      <c r="H99" s="14"/>
    </row>
    <row r="100" spans="2:8" x14ac:dyDescent="0.45">
      <c r="B100" s="12"/>
      <c r="C100" s="12"/>
      <c r="D100" s="13" t="s">
        <v>92</v>
      </c>
      <c r="E100" s="14">
        <v>50000</v>
      </c>
      <c r="F100" s="14">
        <v>35500</v>
      </c>
      <c r="G100" s="14">
        <f t="shared" si="1"/>
        <v>14500</v>
      </c>
      <c r="H100" s="14"/>
    </row>
    <row r="101" spans="2:8" x14ac:dyDescent="0.45">
      <c r="B101" s="12"/>
      <c r="C101" s="12"/>
      <c r="D101" s="13" t="s">
        <v>93</v>
      </c>
      <c r="E101" s="14">
        <v>451000</v>
      </c>
      <c r="F101" s="14">
        <v>338388</v>
      </c>
      <c r="G101" s="14">
        <f t="shared" si="1"/>
        <v>112612</v>
      </c>
      <c r="H101" s="14"/>
    </row>
    <row r="102" spans="2:8" x14ac:dyDescent="0.45">
      <c r="B102" s="12"/>
      <c r="C102" s="12"/>
      <c r="D102" s="13" t="s">
        <v>94</v>
      </c>
      <c r="E102" s="14"/>
      <c r="F102" s="14"/>
      <c r="G102" s="14">
        <f t="shared" si="1"/>
        <v>0</v>
      </c>
      <c r="H102" s="14"/>
    </row>
    <row r="103" spans="2:8" x14ac:dyDescent="0.45">
      <c r="B103" s="12"/>
      <c r="C103" s="12"/>
      <c r="D103" s="13" t="s">
        <v>95</v>
      </c>
      <c r="E103" s="14">
        <v>70000</v>
      </c>
      <c r="F103" s="14">
        <v>66000</v>
      </c>
      <c r="G103" s="14">
        <f t="shared" si="1"/>
        <v>4000</v>
      </c>
      <c r="H103" s="14"/>
    </row>
    <row r="104" spans="2:8" x14ac:dyDescent="0.45">
      <c r="B104" s="12"/>
      <c r="C104" s="12"/>
      <c r="D104" s="13" t="s">
        <v>96</v>
      </c>
      <c r="E104" s="14">
        <v>2566000</v>
      </c>
      <c r="F104" s="14">
        <v>2563844</v>
      </c>
      <c r="G104" s="14">
        <f t="shared" si="1"/>
        <v>2156</v>
      </c>
      <c r="H104" s="14"/>
    </row>
    <row r="105" spans="2:8" x14ac:dyDescent="0.45">
      <c r="B105" s="12"/>
      <c r="C105" s="12"/>
      <c r="D105" s="13" t="s">
        <v>97</v>
      </c>
      <c r="E105" s="14">
        <v>3630000</v>
      </c>
      <c r="F105" s="14">
        <v>3568987</v>
      </c>
      <c r="G105" s="14">
        <f t="shared" si="1"/>
        <v>61013</v>
      </c>
      <c r="H105" s="14"/>
    </row>
    <row r="106" spans="2:8" x14ac:dyDescent="0.45">
      <c r="B106" s="12"/>
      <c r="C106" s="12"/>
      <c r="D106" s="13" t="s">
        <v>98</v>
      </c>
      <c r="E106" s="14"/>
      <c r="F106" s="14"/>
      <c r="G106" s="14">
        <f t="shared" si="1"/>
        <v>0</v>
      </c>
      <c r="H106" s="14"/>
    </row>
    <row r="107" spans="2:8" x14ac:dyDescent="0.45">
      <c r="B107" s="12"/>
      <c r="C107" s="12"/>
      <c r="D107" s="13" t="s">
        <v>99</v>
      </c>
      <c r="E107" s="14">
        <v>1321092</v>
      </c>
      <c r="F107" s="14">
        <v>1321092</v>
      </c>
      <c r="G107" s="14">
        <f t="shared" si="1"/>
        <v>0</v>
      </c>
      <c r="H107" s="14"/>
    </row>
    <row r="108" spans="2:8" x14ac:dyDescent="0.45">
      <c r="B108" s="12"/>
      <c r="C108" s="12"/>
      <c r="D108" s="13" t="s">
        <v>100</v>
      </c>
      <c r="E108" s="14">
        <f>+E109</f>
        <v>2294000</v>
      </c>
      <c r="F108" s="14">
        <f>+F109</f>
        <v>2553937</v>
      </c>
      <c r="G108" s="14">
        <f t="shared" si="1"/>
        <v>-259937</v>
      </c>
      <c r="H108" s="14"/>
    </row>
    <row r="109" spans="2:8" x14ac:dyDescent="0.45">
      <c r="B109" s="12"/>
      <c r="C109" s="12"/>
      <c r="D109" s="13" t="s">
        <v>101</v>
      </c>
      <c r="E109" s="14">
        <v>2294000</v>
      </c>
      <c r="F109" s="14">
        <v>2553937</v>
      </c>
      <c r="G109" s="14">
        <f t="shared" si="1"/>
        <v>-259937</v>
      </c>
      <c r="H109" s="14"/>
    </row>
    <row r="110" spans="2:8" x14ac:dyDescent="0.45">
      <c r="B110" s="12"/>
      <c r="C110" s="12"/>
      <c r="D110" s="13" t="s">
        <v>102</v>
      </c>
      <c r="E110" s="14">
        <f>+E111+E112+E113+E114+E115+E116+E117+E118+E119+E120+E121+E122+E123+E124+E125+E126+E127</f>
        <v>10552000</v>
      </c>
      <c r="F110" s="14">
        <f>+F111+F112+F113+F114+F115+F116+F117+F118+F119+F120+F121+F122+F123+F124+F125+F126+F127</f>
        <v>10036473</v>
      </c>
      <c r="G110" s="14">
        <f t="shared" si="1"/>
        <v>515527</v>
      </c>
      <c r="H110" s="14"/>
    </row>
    <row r="111" spans="2:8" x14ac:dyDescent="0.45">
      <c r="B111" s="12"/>
      <c r="C111" s="12"/>
      <c r="D111" s="13" t="s">
        <v>103</v>
      </c>
      <c r="E111" s="14">
        <v>4900000</v>
      </c>
      <c r="F111" s="14">
        <v>4871624</v>
      </c>
      <c r="G111" s="14">
        <f t="shared" si="1"/>
        <v>28376</v>
      </c>
      <c r="H111" s="14"/>
    </row>
    <row r="112" spans="2:8" x14ac:dyDescent="0.45">
      <c r="B112" s="12"/>
      <c r="C112" s="12"/>
      <c r="D112" s="13" t="s">
        <v>104</v>
      </c>
      <c r="E112" s="14">
        <v>10000</v>
      </c>
      <c r="F112" s="14"/>
      <c r="G112" s="14">
        <f t="shared" si="1"/>
        <v>10000</v>
      </c>
      <c r="H112" s="14"/>
    </row>
    <row r="113" spans="2:8" x14ac:dyDescent="0.45">
      <c r="B113" s="12"/>
      <c r="C113" s="12"/>
      <c r="D113" s="13" t="s">
        <v>105</v>
      </c>
      <c r="E113" s="14"/>
      <c r="F113" s="14"/>
      <c r="G113" s="14">
        <f t="shared" si="1"/>
        <v>0</v>
      </c>
      <c r="H113" s="14"/>
    </row>
    <row r="114" spans="2:8" x14ac:dyDescent="0.45">
      <c r="B114" s="12"/>
      <c r="C114" s="12"/>
      <c r="D114" s="13" t="s">
        <v>106</v>
      </c>
      <c r="E114" s="14">
        <v>45000</v>
      </c>
      <c r="F114" s="14">
        <v>41840</v>
      </c>
      <c r="G114" s="14">
        <f t="shared" si="1"/>
        <v>3160</v>
      </c>
      <c r="H114" s="14"/>
    </row>
    <row r="115" spans="2:8" x14ac:dyDescent="0.45">
      <c r="B115" s="12"/>
      <c r="C115" s="12"/>
      <c r="D115" s="13" t="s">
        <v>107</v>
      </c>
      <c r="E115" s="14"/>
      <c r="F115" s="14"/>
      <c r="G115" s="14">
        <f t="shared" si="1"/>
        <v>0</v>
      </c>
      <c r="H115" s="14"/>
    </row>
    <row r="116" spans="2:8" x14ac:dyDescent="0.45">
      <c r="B116" s="12"/>
      <c r="C116" s="12"/>
      <c r="D116" s="13" t="s">
        <v>108</v>
      </c>
      <c r="E116" s="14"/>
      <c r="F116" s="14"/>
      <c r="G116" s="14">
        <f t="shared" si="1"/>
        <v>0</v>
      </c>
      <c r="H116" s="14"/>
    </row>
    <row r="117" spans="2:8" x14ac:dyDescent="0.45">
      <c r="B117" s="12"/>
      <c r="C117" s="12"/>
      <c r="D117" s="13" t="s">
        <v>109</v>
      </c>
      <c r="E117" s="14">
        <v>300000</v>
      </c>
      <c r="F117" s="14">
        <v>289426</v>
      </c>
      <c r="G117" s="14">
        <f t="shared" si="1"/>
        <v>10574</v>
      </c>
      <c r="H117" s="14"/>
    </row>
    <row r="118" spans="2:8" x14ac:dyDescent="0.45">
      <c r="B118" s="12"/>
      <c r="C118" s="12"/>
      <c r="D118" s="13" t="s">
        <v>110</v>
      </c>
      <c r="E118" s="14"/>
      <c r="F118" s="14"/>
      <c r="G118" s="14">
        <f t="shared" si="1"/>
        <v>0</v>
      </c>
      <c r="H118" s="14"/>
    </row>
    <row r="119" spans="2:8" x14ac:dyDescent="0.45">
      <c r="B119" s="12"/>
      <c r="C119" s="12"/>
      <c r="D119" s="13" t="s">
        <v>111</v>
      </c>
      <c r="E119" s="14"/>
      <c r="F119" s="14"/>
      <c r="G119" s="14">
        <f t="shared" si="1"/>
        <v>0</v>
      </c>
      <c r="H119" s="14"/>
    </row>
    <row r="120" spans="2:8" x14ac:dyDescent="0.45">
      <c r="B120" s="12"/>
      <c r="C120" s="12"/>
      <c r="D120" s="13" t="s">
        <v>112</v>
      </c>
      <c r="E120" s="14">
        <v>3250000</v>
      </c>
      <c r="F120" s="14">
        <v>3112000</v>
      </c>
      <c r="G120" s="14">
        <f t="shared" si="1"/>
        <v>138000</v>
      </c>
      <c r="H120" s="14"/>
    </row>
    <row r="121" spans="2:8" x14ac:dyDescent="0.45">
      <c r="B121" s="12"/>
      <c r="C121" s="12"/>
      <c r="D121" s="13" t="s">
        <v>113</v>
      </c>
      <c r="E121" s="14">
        <v>955000</v>
      </c>
      <c r="F121" s="14">
        <v>955000</v>
      </c>
      <c r="G121" s="14">
        <f t="shared" si="1"/>
        <v>0</v>
      </c>
      <c r="H121" s="14"/>
    </row>
    <row r="122" spans="2:8" x14ac:dyDescent="0.45">
      <c r="B122" s="12"/>
      <c r="C122" s="12"/>
      <c r="D122" s="13" t="s">
        <v>114</v>
      </c>
      <c r="E122" s="14">
        <v>350000</v>
      </c>
      <c r="F122" s="14">
        <v>261268</v>
      </c>
      <c r="G122" s="14">
        <f t="shared" si="1"/>
        <v>88732</v>
      </c>
      <c r="H122" s="14"/>
    </row>
    <row r="123" spans="2:8" x14ac:dyDescent="0.45">
      <c r="B123" s="12"/>
      <c r="C123" s="12"/>
      <c r="D123" s="13" t="s">
        <v>115</v>
      </c>
      <c r="E123" s="14">
        <v>353000</v>
      </c>
      <c r="F123" s="14">
        <v>254928</v>
      </c>
      <c r="G123" s="14">
        <f t="shared" si="1"/>
        <v>98072</v>
      </c>
      <c r="H123" s="14"/>
    </row>
    <row r="124" spans="2:8" x14ac:dyDescent="0.45">
      <c r="B124" s="12"/>
      <c r="C124" s="12"/>
      <c r="D124" s="13" t="s">
        <v>116</v>
      </c>
      <c r="E124" s="14">
        <v>244000</v>
      </c>
      <c r="F124" s="14">
        <v>114781</v>
      </c>
      <c r="G124" s="14">
        <f t="shared" si="1"/>
        <v>129219</v>
      </c>
      <c r="H124" s="14"/>
    </row>
    <row r="125" spans="2:8" x14ac:dyDescent="0.45">
      <c r="B125" s="12"/>
      <c r="C125" s="12"/>
      <c r="D125" s="13" t="s">
        <v>117</v>
      </c>
      <c r="E125" s="14">
        <v>145000</v>
      </c>
      <c r="F125" s="14">
        <v>135606</v>
      </c>
      <c r="G125" s="14">
        <f t="shared" si="1"/>
        <v>9394</v>
      </c>
      <c r="H125" s="14"/>
    </row>
    <row r="126" spans="2:8" x14ac:dyDescent="0.45">
      <c r="B126" s="12"/>
      <c r="C126" s="12"/>
      <c r="D126" s="13" t="s">
        <v>118</v>
      </c>
      <c r="E126" s="14"/>
      <c r="F126" s="14"/>
      <c r="G126" s="14">
        <f t="shared" si="1"/>
        <v>0</v>
      </c>
      <c r="H126" s="14"/>
    </row>
    <row r="127" spans="2:8" x14ac:dyDescent="0.45">
      <c r="B127" s="12"/>
      <c r="C127" s="12"/>
      <c r="D127" s="13" t="s">
        <v>119</v>
      </c>
      <c r="E127" s="14"/>
      <c r="F127" s="14"/>
      <c r="G127" s="14">
        <f t="shared" si="1"/>
        <v>0</v>
      </c>
      <c r="H127" s="14"/>
    </row>
    <row r="128" spans="2:8" x14ac:dyDescent="0.45">
      <c r="B128" s="12"/>
      <c r="C128" s="12"/>
      <c r="D128" s="13" t="s">
        <v>120</v>
      </c>
      <c r="E128" s="14">
        <f>+E129+E130+E131+E132+E133+E134+E135+E136+E137+E138+E139+E140+E141+E142+E143+E144+E145+E146+E147+E148</f>
        <v>3089000</v>
      </c>
      <c r="F128" s="14">
        <f>+F129+F130+F131+F132+F133+F134+F135+F136+F137+F138+F139+F140+F141+F142+F143+F144+F145+F146+F147+F148</f>
        <v>2577164</v>
      </c>
      <c r="G128" s="14">
        <f t="shared" si="1"/>
        <v>511836</v>
      </c>
      <c r="H128" s="14"/>
    </row>
    <row r="129" spans="2:8" x14ac:dyDescent="0.45">
      <c r="B129" s="12"/>
      <c r="C129" s="12"/>
      <c r="D129" s="13" t="s">
        <v>121</v>
      </c>
      <c r="E129" s="14">
        <v>90000</v>
      </c>
      <c r="F129" s="14">
        <v>84840</v>
      </c>
      <c r="G129" s="14">
        <f t="shared" si="1"/>
        <v>5160</v>
      </c>
      <c r="H129" s="14"/>
    </row>
    <row r="130" spans="2:8" x14ac:dyDescent="0.45">
      <c r="B130" s="12"/>
      <c r="C130" s="12"/>
      <c r="D130" s="13" t="s">
        <v>122</v>
      </c>
      <c r="E130" s="14">
        <v>10000</v>
      </c>
      <c r="F130" s="14"/>
      <c r="G130" s="14">
        <f t="shared" si="1"/>
        <v>10000</v>
      </c>
      <c r="H130" s="14"/>
    </row>
    <row r="131" spans="2:8" x14ac:dyDescent="0.45">
      <c r="B131" s="12"/>
      <c r="C131" s="12"/>
      <c r="D131" s="13" t="s">
        <v>123</v>
      </c>
      <c r="E131" s="14">
        <v>20000</v>
      </c>
      <c r="F131" s="14">
        <v>13800</v>
      </c>
      <c r="G131" s="14">
        <f t="shared" si="1"/>
        <v>6200</v>
      </c>
      <c r="H131" s="14"/>
    </row>
    <row r="132" spans="2:8" x14ac:dyDescent="0.45">
      <c r="B132" s="12"/>
      <c r="C132" s="12"/>
      <c r="D132" s="13" t="s">
        <v>124</v>
      </c>
      <c r="E132" s="14">
        <v>60000</v>
      </c>
      <c r="F132" s="14">
        <v>18000</v>
      </c>
      <c r="G132" s="14">
        <f t="shared" si="1"/>
        <v>42000</v>
      </c>
      <c r="H132" s="14"/>
    </row>
    <row r="133" spans="2:8" x14ac:dyDescent="0.45">
      <c r="B133" s="12"/>
      <c r="C133" s="12"/>
      <c r="D133" s="13" t="s">
        <v>125</v>
      </c>
      <c r="E133" s="14">
        <v>220000</v>
      </c>
      <c r="F133" s="14">
        <v>115831</v>
      </c>
      <c r="G133" s="14">
        <f t="shared" si="1"/>
        <v>104169</v>
      </c>
      <c r="H133" s="14"/>
    </row>
    <row r="134" spans="2:8" x14ac:dyDescent="0.45">
      <c r="B134" s="12"/>
      <c r="C134" s="12"/>
      <c r="D134" s="13" t="s">
        <v>126</v>
      </c>
      <c r="E134" s="14">
        <v>60000</v>
      </c>
      <c r="F134" s="14">
        <v>61000</v>
      </c>
      <c r="G134" s="14">
        <f t="shared" si="1"/>
        <v>-1000</v>
      </c>
      <c r="H134" s="14"/>
    </row>
    <row r="135" spans="2:8" x14ac:dyDescent="0.45">
      <c r="B135" s="12"/>
      <c r="C135" s="12"/>
      <c r="D135" s="13" t="s">
        <v>127</v>
      </c>
      <c r="E135" s="14">
        <v>800000</v>
      </c>
      <c r="F135" s="14">
        <v>661456</v>
      </c>
      <c r="G135" s="14">
        <f t="shared" ref="G135:G198" si="2">E135-F135</f>
        <v>138544</v>
      </c>
      <c r="H135" s="14"/>
    </row>
    <row r="136" spans="2:8" x14ac:dyDescent="0.45">
      <c r="B136" s="12"/>
      <c r="C136" s="12"/>
      <c r="D136" s="13" t="s">
        <v>128</v>
      </c>
      <c r="E136" s="14">
        <v>250000</v>
      </c>
      <c r="F136" s="14">
        <v>228172</v>
      </c>
      <c r="G136" s="14">
        <f t="shared" si="2"/>
        <v>21828</v>
      </c>
      <c r="H136" s="14"/>
    </row>
    <row r="137" spans="2:8" x14ac:dyDescent="0.45">
      <c r="B137" s="12"/>
      <c r="C137" s="12"/>
      <c r="D137" s="13" t="s">
        <v>129</v>
      </c>
      <c r="E137" s="14">
        <v>10000</v>
      </c>
      <c r="F137" s="14"/>
      <c r="G137" s="14">
        <f t="shared" si="2"/>
        <v>10000</v>
      </c>
      <c r="H137" s="14"/>
    </row>
    <row r="138" spans="2:8" x14ac:dyDescent="0.45">
      <c r="B138" s="12"/>
      <c r="C138" s="12"/>
      <c r="D138" s="13" t="s">
        <v>130</v>
      </c>
      <c r="E138" s="14">
        <v>30000</v>
      </c>
      <c r="F138" s="14"/>
      <c r="G138" s="14">
        <f t="shared" si="2"/>
        <v>30000</v>
      </c>
      <c r="H138" s="14"/>
    </row>
    <row r="139" spans="2:8" x14ac:dyDescent="0.45">
      <c r="B139" s="12"/>
      <c r="C139" s="12"/>
      <c r="D139" s="13" t="s">
        <v>131</v>
      </c>
      <c r="E139" s="14">
        <v>300000</v>
      </c>
      <c r="F139" s="14">
        <v>297107</v>
      </c>
      <c r="G139" s="14">
        <f t="shared" si="2"/>
        <v>2893</v>
      </c>
      <c r="H139" s="14"/>
    </row>
    <row r="140" spans="2:8" x14ac:dyDescent="0.45">
      <c r="B140" s="12"/>
      <c r="C140" s="12"/>
      <c r="D140" s="13" t="s">
        <v>132</v>
      </c>
      <c r="E140" s="14">
        <v>133000</v>
      </c>
      <c r="F140" s="14">
        <v>124438</v>
      </c>
      <c r="G140" s="14">
        <f t="shared" si="2"/>
        <v>8562</v>
      </c>
      <c r="H140" s="14"/>
    </row>
    <row r="141" spans="2:8" x14ac:dyDescent="0.45">
      <c r="B141" s="12"/>
      <c r="C141" s="12"/>
      <c r="D141" s="13" t="s">
        <v>115</v>
      </c>
      <c r="E141" s="14"/>
      <c r="F141" s="14"/>
      <c r="G141" s="14">
        <f t="shared" si="2"/>
        <v>0</v>
      </c>
      <c r="H141" s="14"/>
    </row>
    <row r="142" spans="2:8" x14ac:dyDescent="0.45">
      <c r="B142" s="12"/>
      <c r="C142" s="12"/>
      <c r="D142" s="13" t="s">
        <v>116</v>
      </c>
      <c r="E142" s="14"/>
      <c r="F142" s="14"/>
      <c r="G142" s="14">
        <f t="shared" si="2"/>
        <v>0</v>
      </c>
      <c r="H142" s="14"/>
    </row>
    <row r="143" spans="2:8" x14ac:dyDescent="0.45">
      <c r="B143" s="12"/>
      <c r="C143" s="12"/>
      <c r="D143" s="13" t="s">
        <v>133</v>
      </c>
      <c r="E143" s="14">
        <v>20000</v>
      </c>
      <c r="F143" s="14">
        <v>14000</v>
      </c>
      <c r="G143" s="14">
        <f t="shared" si="2"/>
        <v>6000</v>
      </c>
      <c r="H143" s="14"/>
    </row>
    <row r="144" spans="2:8" x14ac:dyDescent="0.45">
      <c r="B144" s="12"/>
      <c r="C144" s="12"/>
      <c r="D144" s="13" t="s">
        <v>134</v>
      </c>
      <c r="E144" s="14">
        <v>66000</v>
      </c>
      <c r="F144" s="14">
        <v>63000</v>
      </c>
      <c r="G144" s="14">
        <f t="shared" si="2"/>
        <v>3000</v>
      </c>
      <c r="H144" s="14"/>
    </row>
    <row r="145" spans="2:8" x14ac:dyDescent="0.45">
      <c r="B145" s="12"/>
      <c r="C145" s="12"/>
      <c r="D145" s="13" t="s">
        <v>135</v>
      </c>
      <c r="E145" s="14">
        <v>880000</v>
      </c>
      <c r="F145" s="14">
        <v>789780</v>
      </c>
      <c r="G145" s="14">
        <f t="shared" si="2"/>
        <v>90220</v>
      </c>
      <c r="H145" s="14"/>
    </row>
    <row r="146" spans="2:8" x14ac:dyDescent="0.45">
      <c r="B146" s="12"/>
      <c r="C146" s="12"/>
      <c r="D146" s="13" t="s">
        <v>136</v>
      </c>
      <c r="E146" s="14">
        <v>10000</v>
      </c>
      <c r="F146" s="14"/>
      <c r="G146" s="14">
        <f t="shared" si="2"/>
        <v>10000</v>
      </c>
      <c r="H146" s="14"/>
    </row>
    <row r="147" spans="2:8" x14ac:dyDescent="0.45">
      <c r="B147" s="12"/>
      <c r="C147" s="12"/>
      <c r="D147" s="13" t="s">
        <v>137</v>
      </c>
      <c r="E147" s="14">
        <v>100000</v>
      </c>
      <c r="F147" s="14">
        <v>87800</v>
      </c>
      <c r="G147" s="14">
        <f t="shared" si="2"/>
        <v>12200</v>
      </c>
      <c r="H147" s="14"/>
    </row>
    <row r="148" spans="2:8" x14ac:dyDescent="0.45">
      <c r="B148" s="12"/>
      <c r="C148" s="12"/>
      <c r="D148" s="13" t="s">
        <v>119</v>
      </c>
      <c r="E148" s="14">
        <f>+E149</f>
        <v>30000</v>
      </c>
      <c r="F148" s="14">
        <f>+F149</f>
        <v>17940</v>
      </c>
      <c r="G148" s="14">
        <f t="shared" si="2"/>
        <v>12060</v>
      </c>
      <c r="H148" s="14"/>
    </row>
    <row r="149" spans="2:8" x14ac:dyDescent="0.45">
      <c r="B149" s="12"/>
      <c r="C149" s="12"/>
      <c r="D149" s="13" t="s">
        <v>138</v>
      </c>
      <c r="E149" s="14">
        <v>30000</v>
      </c>
      <c r="F149" s="14">
        <v>17940</v>
      </c>
      <c r="G149" s="14">
        <f t="shared" si="2"/>
        <v>12060</v>
      </c>
      <c r="H149" s="14"/>
    </row>
    <row r="150" spans="2:8" x14ac:dyDescent="0.45">
      <c r="B150" s="12"/>
      <c r="C150" s="12"/>
      <c r="D150" s="13" t="s">
        <v>139</v>
      </c>
      <c r="E150" s="14"/>
      <c r="F150" s="14"/>
      <c r="G150" s="14">
        <f t="shared" si="2"/>
        <v>0</v>
      </c>
      <c r="H150" s="14"/>
    </row>
    <row r="151" spans="2:8" x14ac:dyDescent="0.45">
      <c r="B151" s="12"/>
      <c r="C151" s="12"/>
      <c r="D151" s="13" t="s">
        <v>140</v>
      </c>
      <c r="E151" s="14">
        <v>2000</v>
      </c>
      <c r="F151" s="14">
        <v>1750</v>
      </c>
      <c r="G151" s="14">
        <f t="shared" si="2"/>
        <v>250</v>
      </c>
      <c r="H151" s="14"/>
    </row>
    <row r="152" spans="2:8" x14ac:dyDescent="0.45">
      <c r="B152" s="12"/>
      <c r="C152" s="12"/>
      <c r="D152" s="13" t="s">
        <v>141</v>
      </c>
      <c r="E152" s="14">
        <f>+E153+E154+E156+E157</f>
        <v>35000</v>
      </c>
      <c r="F152" s="14">
        <f>+F153+F154+F156+F157</f>
        <v>32000</v>
      </c>
      <c r="G152" s="14">
        <f t="shared" si="2"/>
        <v>3000</v>
      </c>
      <c r="H152" s="14"/>
    </row>
    <row r="153" spans="2:8" x14ac:dyDescent="0.45">
      <c r="B153" s="12"/>
      <c r="C153" s="12"/>
      <c r="D153" s="13" t="s">
        <v>142</v>
      </c>
      <c r="E153" s="14">
        <v>35000</v>
      </c>
      <c r="F153" s="14">
        <v>32000</v>
      </c>
      <c r="G153" s="14">
        <f t="shared" si="2"/>
        <v>3000</v>
      </c>
      <c r="H153" s="14"/>
    </row>
    <row r="154" spans="2:8" x14ac:dyDescent="0.45">
      <c r="B154" s="12"/>
      <c r="C154" s="12"/>
      <c r="D154" s="13" t="s">
        <v>119</v>
      </c>
      <c r="E154" s="14">
        <f>+E155</f>
        <v>0</v>
      </c>
      <c r="F154" s="14">
        <f>+F155</f>
        <v>0</v>
      </c>
      <c r="G154" s="14">
        <f t="shared" si="2"/>
        <v>0</v>
      </c>
      <c r="H154" s="14"/>
    </row>
    <row r="155" spans="2:8" x14ac:dyDescent="0.45">
      <c r="B155" s="12"/>
      <c r="C155" s="12"/>
      <c r="D155" s="13" t="s">
        <v>138</v>
      </c>
      <c r="E155" s="14"/>
      <c r="F155" s="14"/>
      <c r="G155" s="14">
        <f t="shared" si="2"/>
        <v>0</v>
      </c>
      <c r="H155" s="14"/>
    </row>
    <row r="156" spans="2:8" x14ac:dyDescent="0.45">
      <c r="B156" s="12"/>
      <c r="C156" s="12"/>
      <c r="D156" s="13" t="s">
        <v>143</v>
      </c>
      <c r="E156" s="14"/>
      <c r="F156" s="14"/>
      <c r="G156" s="14">
        <f t="shared" si="2"/>
        <v>0</v>
      </c>
      <c r="H156" s="14"/>
    </row>
    <row r="157" spans="2:8" x14ac:dyDescent="0.45">
      <c r="B157" s="12"/>
      <c r="C157" s="12"/>
      <c r="D157" s="13" t="s">
        <v>144</v>
      </c>
      <c r="E157" s="14"/>
      <c r="F157" s="14"/>
      <c r="G157" s="14">
        <f t="shared" si="2"/>
        <v>0</v>
      </c>
      <c r="H157" s="14"/>
    </row>
    <row r="158" spans="2:8" x14ac:dyDescent="0.45">
      <c r="B158" s="12"/>
      <c r="C158" s="12"/>
      <c r="D158" s="13" t="s">
        <v>145</v>
      </c>
      <c r="E158" s="14">
        <f>+E159+E161+E162</f>
        <v>0</v>
      </c>
      <c r="F158" s="14">
        <f>+F159+F161+F162</f>
        <v>0</v>
      </c>
      <c r="G158" s="14">
        <f t="shared" si="2"/>
        <v>0</v>
      </c>
      <c r="H158" s="14"/>
    </row>
    <row r="159" spans="2:8" x14ac:dyDescent="0.45">
      <c r="B159" s="12"/>
      <c r="C159" s="12"/>
      <c r="D159" s="13" t="s">
        <v>146</v>
      </c>
      <c r="E159" s="14">
        <f>+E160</f>
        <v>0</v>
      </c>
      <c r="F159" s="14">
        <f>+F160</f>
        <v>0</v>
      </c>
      <c r="G159" s="14">
        <f t="shared" si="2"/>
        <v>0</v>
      </c>
      <c r="H159" s="14"/>
    </row>
    <row r="160" spans="2:8" x14ac:dyDescent="0.45">
      <c r="B160" s="12"/>
      <c r="C160" s="12"/>
      <c r="D160" s="13" t="s">
        <v>147</v>
      </c>
      <c r="E160" s="14"/>
      <c r="F160" s="14"/>
      <c r="G160" s="14">
        <f t="shared" si="2"/>
        <v>0</v>
      </c>
      <c r="H160" s="14"/>
    </row>
    <row r="161" spans="2:8" x14ac:dyDescent="0.45">
      <c r="B161" s="12"/>
      <c r="C161" s="12"/>
      <c r="D161" s="13" t="s">
        <v>148</v>
      </c>
      <c r="E161" s="14"/>
      <c r="F161" s="14"/>
      <c r="G161" s="14">
        <f t="shared" si="2"/>
        <v>0</v>
      </c>
      <c r="H161" s="14"/>
    </row>
    <row r="162" spans="2:8" x14ac:dyDescent="0.45">
      <c r="B162" s="12"/>
      <c r="C162" s="12"/>
      <c r="D162" s="13" t="s">
        <v>149</v>
      </c>
      <c r="E162" s="14"/>
      <c r="F162" s="14"/>
      <c r="G162" s="14">
        <f t="shared" si="2"/>
        <v>0</v>
      </c>
      <c r="H162" s="14"/>
    </row>
    <row r="163" spans="2:8" x14ac:dyDescent="0.45">
      <c r="B163" s="12"/>
      <c r="C163" s="15"/>
      <c r="D163" s="16" t="s">
        <v>150</v>
      </c>
      <c r="E163" s="17">
        <f>+E80+E110+E128+E150+E151+E152+E158</f>
        <v>36190092</v>
      </c>
      <c r="F163" s="17">
        <f>+F80+F110+F128+F150+F151+F152+F158</f>
        <v>35119638</v>
      </c>
      <c r="G163" s="17">
        <f t="shared" si="2"/>
        <v>1070454</v>
      </c>
      <c r="H163" s="17"/>
    </row>
    <row r="164" spans="2:8" x14ac:dyDescent="0.45">
      <c r="B164" s="15"/>
      <c r="C164" s="18" t="s">
        <v>151</v>
      </c>
      <c r="D164" s="19"/>
      <c r="E164" s="20">
        <f xml:space="preserve"> +E79 - E163</f>
        <v>-903242</v>
      </c>
      <c r="F164" s="20">
        <f xml:space="preserve"> +F79 - F163</f>
        <v>150207</v>
      </c>
      <c r="G164" s="20">
        <f t="shared" si="2"/>
        <v>-1053449</v>
      </c>
      <c r="H164" s="20"/>
    </row>
    <row r="165" spans="2:8" x14ac:dyDescent="0.45">
      <c r="B165" s="9" t="s">
        <v>152</v>
      </c>
      <c r="C165" s="9" t="s">
        <v>10</v>
      </c>
      <c r="D165" s="13" t="s">
        <v>153</v>
      </c>
      <c r="E165" s="14">
        <f>+E166+E167</f>
        <v>0</v>
      </c>
      <c r="F165" s="14">
        <f>+F166+F167</f>
        <v>0</v>
      </c>
      <c r="G165" s="14">
        <f t="shared" si="2"/>
        <v>0</v>
      </c>
      <c r="H165" s="14"/>
    </row>
    <row r="166" spans="2:8" x14ac:dyDescent="0.45">
      <c r="B166" s="12"/>
      <c r="C166" s="12"/>
      <c r="D166" s="13" t="s">
        <v>154</v>
      </c>
      <c r="E166" s="14"/>
      <c r="F166" s="14"/>
      <c r="G166" s="14">
        <f t="shared" si="2"/>
        <v>0</v>
      </c>
      <c r="H166" s="14"/>
    </row>
    <row r="167" spans="2:8" x14ac:dyDescent="0.45">
      <c r="B167" s="12"/>
      <c r="C167" s="12"/>
      <c r="D167" s="13" t="s">
        <v>155</v>
      </c>
      <c r="E167" s="14"/>
      <c r="F167" s="14"/>
      <c r="G167" s="14">
        <f t="shared" si="2"/>
        <v>0</v>
      </c>
      <c r="H167" s="14"/>
    </row>
    <row r="168" spans="2:8" x14ac:dyDescent="0.45">
      <c r="B168" s="12"/>
      <c r="C168" s="12"/>
      <c r="D168" s="13" t="s">
        <v>156</v>
      </c>
      <c r="E168" s="14">
        <f>+E169+E170</f>
        <v>0</v>
      </c>
      <c r="F168" s="14">
        <f>+F169+F170</f>
        <v>0</v>
      </c>
      <c r="G168" s="14">
        <f t="shared" si="2"/>
        <v>0</v>
      </c>
      <c r="H168" s="14"/>
    </row>
    <row r="169" spans="2:8" x14ac:dyDescent="0.45">
      <c r="B169" s="12"/>
      <c r="C169" s="12"/>
      <c r="D169" s="13" t="s">
        <v>157</v>
      </c>
      <c r="E169" s="14"/>
      <c r="F169" s="14"/>
      <c r="G169" s="14">
        <f t="shared" si="2"/>
        <v>0</v>
      </c>
      <c r="H169" s="14"/>
    </row>
    <row r="170" spans="2:8" x14ac:dyDescent="0.45">
      <c r="B170" s="12"/>
      <c r="C170" s="12"/>
      <c r="D170" s="13" t="s">
        <v>158</v>
      </c>
      <c r="E170" s="14"/>
      <c r="F170" s="14"/>
      <c r="G170" s="14">
        <f t="shared" si="2"/>
        <v>0</v>
      </c>
      <c r="H170" s="14"/>
    </row>
    <row r="171" spans="2:8" x14ac:dyDescent="0.45">
      <c r="B171" s="12"/>
      <c r="C171" s="12"/>
      <c r="D171" s="13" t="s">
        <v>159</v>
      </c>
      <c r="E171" s="14"/>
      <c r="F171" s="14"/>
      <c r="G171" s="14">
        <f t="shared" si="2"/>
        <v>0</v>
      </c>
      <c r="H171" s="14"/>
    </row>
    <row r="172" spans="2:8" x14ac:dyDescent="0.45">
      <c r="B172" s="12"/>
      <c r="C172" s="12"/>
      <c r="D172" s="13" t="s">
        <v>160</v>
      </c>
      <c r="E172" s="14"/>
      <c r="F172" s="14"/>
      <c r="G172" s="14">
        <f t="shared" si="2"/>
        <v>0</v>
      </c>
      <c r="H172" s="14"/>
    </row>
    <row r="173" spans="2:8" x14ac:dyDescent="0.45">
      <c r="B173" s="12"/>
      <c r="C173" s="12"/>
      <c r="D173" s="13" t="s">
        <v>161</v>
      </c>
      <c r="E173" s="14">
        <f>+E174+E175+E176+E177</f>
        <v>0</v>
      </c>
      <c r="F173" s="14">
        <f>+F174+F175+F176+F177</f>
        <v>0</v>
      </c>
      <c r="G173" s="14">
        <f t="shared" si="2"/>
        <v>0</v>
      </c>
      <c r="H173" s="14"/>
    </row>
    <row r="174" spans="2:8" x14ac:dyDescent="0.45">
      <c r="B174" s="12"/>
      <c r="C174" s="12"/>
      <c r="D174" s="13" t="s">
        <v>162</v>
      </c>
      <c r="E174" s="14"/>
      <c r="F174" s="14"/>
      <c r="G174" s="14">
        <f t="shared" si="2"/>
        <v>0</v>
      </c>
      <c r="H174" s="14"/>
    </row>
    <row r="175" spans="2:8" x14ac:dyDescent="0.45">
      <c r="B175" s="12"/>
      <c r="C175" s="12"/>
      <c r="D175" s="13" t="s">
        <v>163</v>
      </c>
      <c r="E175" s="14"/>
      <c r="F175" s="14"/>
      <c r="G175" s="14">
        <f t="shared" si="2"/>
        <v>0</v>
      </c>
      <c r="H175" s="14"/>
    </row>
    <row r="176" spans="2:8" x14ac:dyDescent="0.45">
      <c r="B176" s="12"/>
      <c r="C176" s="12"/>
      <c r="D176" s="13" t="s">
        <v>164</v>
      </c>
      <c r="E176" s="14"/>
      <c r="F176" s="14"/>
      <c r="G176" s="14">
        <f t="shared" si="2"/>
        <v>0</v>
      </c>
      <c r="H176" s="14"/>
    </row>
    <row r="177" spans="2:8" x14ac:dyDescent="0.45">
      <c r="B177" s="12"/>
      <c r="C177" s="12"/>
      <c r="D177" s="13" t="s">
        <v>165</v>
      </c>
      <c r="E177" s="14"/>
      <c r="F177" s="14"/>
      <c r="G177" s="14">
        <f t="shared" si="2"/>
        <v>0</v>
      </c>
      <c r="H177" s="14"/>
    </row>
    <row r="178" spans="2:8" x14ac:dyDescent="0.45">
      <c r="B178" s="12"/>
      <c r="C178" s="12"/>
      <c r="D178" s="13" t="s">
        <v>166</v>
      </c>
      <c r="E178" s="14">
        <f>+E179</f>
        <v>0</v>
      </c>
      <c r="F178" s="14">
        <f>+F179</f>
        <v>0</v>
      </c>
      <c r="G178" s="14">
        <f t="shared" si="2"/>
        <v>0</v>
      </c>
      <c r="H178" s="14"/>
    </row>
    <row r="179" spans="2:8" x14ac:dyDescent="0.45">
      <c r="B179" s="12"/>
      <c r="C179" s="12"/>
      <c r="D179" s="13" t="s">
        <v>68</v>
      </c>
      <c r="E179" s="14"/>
      <c r="F179" s="14"/>
      <c r="G179" s="14">
        <f t="shared" si="2"/>
        <v>0</v>
      </c>
      <c r="H179" s="14"/>
    </row>
    <row r="180" spans="2:8" x14ac:dyDescent="0.45">
      <c r="B180" s="12"/>
      <c r="C180" s="15"/>
      <c r="D180" s="16" t="s">
        <v>167</v>
      </c>
      <c r="E180" s="17">
        <f>+E165+E168+E171+E172+E173+E178</f>
        <v>0</v>
      </c>
      <c r="F180" s="17">
        <f>+F165+F168+F171+F172+F173+F178</f>
        <v>0</v>
      </c>
      <c r="G180" s="17">
        <f t="shared" si="2"/>
        <v>0</v>
      </c>
      <c r="H180" s="17"/>
    </row>
    <row r="181" spans="2:8" x14ac:dyDescent="0.45">
      <c r="B181" s="12"/>
      <c r="C181" s="9" t="s">
        <v>71</v>
      </c>
      <c r="D181" s="13" t="s">
        <v>168</v>
      </c>
      <c r="E181" s="14"/>
      <c r="F181" s="14"/>
      <c r="G181" s="14">
        <f t="shared" si="2"/>
        <v>0</v>
      </c>
      <c r="H181" s="14"/>
    </row>
    <row r="182" spans="2:8" x14ac:dyDescent="0.45">
      <c r="B182" s="12"/>
      <c r="C182" s="12"/>
      <c r="D182" s="13" t="s">
        <v>169</v>
      </c>
      <c r="E182" s="14">
        <f>+E183+E184+E185+E186+E187+E188+E189+E190+E191+E192+E193</f>
        <v>491580</v>
      </c>
      <c r="F182" s="14">
        <f>+F183+F184+F185+F186+F187+F188+F189+F190+F191+F192+F193</f>
        <v>489732</v>
      </c>
      <c r="G182" s="14">
        <f t="shared" si="2"/>
        <v>1848</v>
      </c>
      <c r="H182" s="14"/>
    </row>
    <row r="183" spans="2:8" x14ac:dyDescent="0.45">
      <c r="B183" s="12"/>
      <c r="C183" s="12"/>
      <c r="D183" s="13" t="s">
        <v>170</v>
      </c>
      <c r="E183" s="14"/>
      <c r="F183" s="14"/>
      <c r="G183" s="14">
        <f t="shared" si="2"/>
        <v>0</v>
      </c>
      <c r="H183" s="14"/>
    </row>
    <row r="184" spans="2:8" x14ac:dyDescent="0.45">
      <c r="B184" s="12"/>
      <c r="C184" s="12"/>
      <c r="D184" s="13" t="s">
        <v>171</v>
      </c>
      <c r="E184" s="14"/>
      <c r="F184" s="14"/>
      <c r="G184" s="14">
        <f t="shared" si="2"/>
        <v>0</v>
      </c>
      <c r="H184" s="14"/>
    </row>
    <row r="185" spans="2:8" x14ac:dyDescent="0.45">
      <c r="B185" s="12"/>
      <c r="C185" s="12"/>
      <c r="D185" s="13" t="s">
        <v>172</v>
      </c>
      <c r="E185" s="14"/>
      <c r="F185" s="14"/>
      <c r="G185" s="14">
        <f t="shared" si="2"/>
        <v>0</v>
      </c>
      <c r="H185" s="14"/>
    </row>
    <row r="186" spans="2:8" x14ac:dyDescent="0.45">
      <c r="B186" s="12"/>
      <c r="C186" s="12"/>
      <c r="D186" s="13" t="s">
        <v>173</v>
      </c>
      <c r="E186" s="14"/>
      <c r="F186" s="14"/>
      <c r="G186" s="14">
        <f t="shared" si="2"/>
        <v>0</v>
      </c>
      <c r="H186" s="14"/>
    </row>
    <row r="187" spans="2:8" x14ac:dyDescent="0.45">
      <c r="B187" s="12"/>
      <c r="C187" s="12"/>
      <c r="D187" s="13" t="s">
        <v>174</v>
      </c>
      <c r="E187" s="14">
        <v>274000</v>
      </c>
      <c r="F187" s="14">
        <v>274000</v>
      </c>
      <c r="G187" s="14">
        <f t="shared" si="2"/>
        <v>0</v>
      </c>
      <c r="H187" s="14"/>
    </row>
    <row r="188" spans="2:8" x14ac:dyDescent="0.45">
      <c r="B188" s="12"/>
      <c r="C188" s="12"/>
      <c r="D188" s="13" t="s">
        <v>175</v>
      </c>
      <c r="E188" s="14"/>
      <c r="F188" s="14"/>
      <c r="G188" s="14">
        <f t="shared" si="2"/>
        <v>0</v>
      </c>
      <c r="H188" s="14"/>
    </row>
    <row r="189" spans="2:8" x14ac:dyDescent="0.45">
      <c r="B189" s="12"/>
      <c r="C189" s="12"/>
      <c r="D189" s="13" t="s">
        <v>176</v>
      </c>
      <c r="E189" s="14">
        <v>217580</v>
      </c>
      <c r="F189" s="14">
        <v>215732</v>
      </c>
      <c r="G189" s="14">
        <f t="shared" si="2"/>
        <v>1848</v>
      </c>
      <c r="H189" s="14"/>
    </row>
    <row r="190" spans="2:8" x14ac:dyDescent="0.45">
      <c r="B190" s="12"/>
      <c r="C190" s="12"/>
      <c r="D190" s="13" t="s">
        <v>177</v>
      </c>
      <c r="E190" s="14"/>
      <c r="F190" s="14"/>
      <c r="G190" s="14">
        <f t="shared" si="2"/>
        <v>0</v>
      </c>
      <c r="H190" s="14"/>
    </row>
    <row r="191" spans="2:8" x14ac:dyDescent="0.45">
      <c r="B191" s="12"/>
      <c r="C191" s="12"/>
      <c r="D191" s="13" t="s">
        <v>178</v>
      </c>
      <c r="E191" s="14"/>
      <c r="F191" s="14"/>
      <c r="G191" s="14">
        <f t="shared" si="2"/>
        <v>0</v>
      </c>
      <c r="H191" s="14"/>
    </row>
    <row r="192" spans="2:8" x14ac:dyDescent="0.45">
      <c r="B192" s="12"/>
      <c r="C192" s="12"/>
      <c r="D192" s="13" t="s">
        <v>179</v>
      </c>
      <c r="E192" s="14"/>
      <c r="F192" s="14"/>
      <c r="G192" s="14">
        <f t="shared" si="2"/>
        <v>0</v>
      </c>
      <c r="H192" s="14"/>
    </row>
    <row r="193" spans="2:8" x14ac:dyDescent="0.45">
      <c r="B193" s="12"/>
      <c r="C193" s="12"/>
      <c r="D193" s="13" t="s">
        <v>180</v>
      </c>
      <c r="E193" s="14"/>
      <c r="F193" s="14"/>
      <c r="G193" s="14">
        <f t="shared" si="2"/>
        <v>0</v>
      </c>
      <c r="H193" s="14"/>
    </row>
    <row r="194" spans="2:8" x14ac:dyDescent="0.45">
      <c r="B194" s="12"/>
      <c r="C194" s="12"/>
      <c r="D194" s="13" t="s">
        <v>181</v>
      </c>
      <c r="E194" s="14"/>
      <c r="F194" s="14"/>
      <c r="G194" s="14">
        <f t="shared" si="2"/>
        <v>0</v>
      </c>
      <c r="H194" s="14"/>
    </row>
    <row r="195" spans="2:8" x14ac:dyDescent="0.45">
      <c r="B195" s="12"/>
      <c r="C195" s="12"/>
      <c r="D195" s="13" t="s">
        <v>182</v>
      </c>
      <c r="E195" s="14">
        <v>26688</v>
      </c>
      <c r="F195" s="14">
        <v>26688</v>
      </c>
      <c r="G195" s="14">
        <f t="shared" si="2"/>
        <v>0</v>
      </c>
      <c r="H195" s="14"/>
    </row>
    <row r="196" spans="2:8" x14ac:dyDescent="0.45">
      <c r="B196" s="12"/>
      <c r="C196" s="12"/>
      <c r="D196" s="13" t="s">
        <v>183</v>
      </c>
      <c r="E196" s="14">
        <f>+E197</f>
        <v>0</v>
      </c>
      <c r="F196" s="14">
        <f>+F197</f>
        <v>0</v>
      </c>
      <c r="G196" s="14">
        <f t="shared" si="2"/>
        <v>0</v>
      </c>
      <c r="H196" s="14"/>
    </row>
    <row r="197" spans="2:8" x14ac:dyDescent="0.45">
      <c r="B197" s="12"/>
      <c r="C197" s="12"/>
      <c r="D197" s="13" t="s">
        <v>144</v>
      </c>
      <c r="E197" s="14"/>
      <c r="F197" s="14"/>
      <c r="G197" s="14">
        <f t="shared" si="2"/>
        <v>0</v>
      </c>
      <c r="H197" s="14"/>
    </row>
    <row r="198" spans="2:8" x14ac:dyDescent="0.45">
      <c r="B198" s="12"/>
      <c r="C198" s="15"/>
      <c r="D198" s="16" t="s">
        <v>184</v>
      </c>
      <c r="E198" s="17">
        <f>+E181+E182+E194+E195+E196</f>
        <v>518268</v>
      </c>
      <c r="F198" s="17">
        <f>+F181+F182+F194+F195+F196</f>
        <v>516420</v>
      </c>
      <c r="G198" s="17">
        <f t="shared" si="2"/>
        <v>1848</v>
      </c>
      <c r="H198" s="17"/>
    </row>
    <row r="199" spans="2:8" x14ac:dyDescent="0.45">
      <c r="B199" s="15"/>
      <c r="C199" s="21" t="s">
        <v>185</v>
      </c>
      <c r="D199" s="19"/>
      <c r="E199" s="20">
        <f xml:space="preserve"> +E180 - E198</f>
        <v>-518268</v>
      </c>
      <c r="F199" s="20">
        <f xml:space="preserve"> +F180 - F198</f>
        <v>-516420</v>
      </c>
      <c r="G199" s="20">
        <f t="shared" ref="G199:G258" si="3">E199-F199</f>
        <v>-1848</v>
      </c>
      <c r="H199" s="20"/>
    </row>
    <row r="200" spans="2:8" x14ac:dyDescent="0.45">
      <c r="B200" s="9" t="s">
        <v>186</v>
      </c>
      <c r="C200" s="9" t="s">
        <v>10</v>
      </c>
      <c r="D200" s="13" t="s">
        <v>187</v>
      </c>
      <c r="E200" s="14"/>
      <c r="F200" s="14"/>
      <c r="G200" s="14">
        <f t="shared" si="3"/>
        <v>0</v>
      </c>
      <c r="H200" s="14"/>
    </row>
    <row r="201" spans="2:8" x14ac:dyDescent="0.45">
      <c r="B201" s="12"/>
      <c r="C201" s="12"/>
      <c r="D201" s="13" t="s">
        <v>188</v>
      </c>
      <c r="E201" s="14"/>
      <c r="F201" s="14"/>
      <c r="G201" s="14">
        <f t="shared" si="3"/>
        <v>0</v>
      </c>
      <c r="H201" s="14"/>
    </row>
    <row r="202" spans="2:8" x14ac:dyDescent="0.45">
      <c r="B202" s="12"/>
      <c r="C202" s="12"/>
      <c r="D202" s="13" t="s">
        <v>189</v>
      </c>
      <c r="E202" s="14"/>
      <c r="F202" s="14"/>
      <c r="G202" s="14">
        <f t="shared" si="3"/>
        <v>0</v>
      </c>
      <c r="H202" s="14"/>
    </row>
    <row r="203" spans="2:8" x14ac:dyDescent="0.45">
      <c r="B203" s="12"/>
      <c r="C203" s="12"/>
      <c r="D203" s="13" t="s">
        <v>190</v>
      </c>
      <c r="E203" s="14"/>
      <c r="F203" s="14"/>
      <c r="G203" s="14">
        <f t="shared" si="3"/>
        <v>0</v>
      </c>
      <c r="H203" s="14"/>
    </row>
    <row r="204" spans="2:8" x14ac:dyDescent="0.45">
      <c r="B204" s="12"/>
      <c r="C204" s="12"/>
      <c r="D204" s="13" t="s">
        <v>191</v>
      </c>
      <c r="E204" s="14"/>
      <c r="F204" s="14"/>
      <c r="G204" s="14">
        <f t="shared" si="3"/>
        <v>0</v>
      </c>
      <c r="H204" s="14"/>
    </row>
    <row r="205" spans="2:8" x14ac:dyDescent="0.45">
      <c r="B205" s="12"/>
      <c r="C205" s="12"/>
      <c r="D205" s="13" t="s">
        <v>192</v>
      </c>
      <c r="E205" s="14"/>
      <c r="F205" s="14"/>
      <c r="G205" s="14">
        <f t="shared" si="3"/>
        <v>0</v>
      </c>
      <c r="H205" s="14"/>
    </row>
    <row r="206" spans="2:8" x14ac:dyDescent="0.45">
      <c r="B206" s="12"/>
      <c r="C206" s="12"/>
      <c r="D206" s="13" t="s">
        <v>193</v>
      </c>
      <c r="E206" s="14"/>
      <c r="F206" s="14"/>
      <c r="G206" s="14">
        <f t="shared" si="3"/>
        <v>0</v>
      </c>
      <c r="H206" s="14"/>
    </row>
    <row r="207" spans="2:8" x14ac:dyDescent="0.45">
      <c r="B207" s="12"/>
      <c r="C207" s="12"/>
      <c r="D207" s="13" t="s">
        <v>194</v>
      </c>
      <c r="E207" s="14">
        <f>+E208+E209+E210+E211+E212+E213</f>
        <v>1321092</v>
      </c>
      <c r="F207" s="14">
        <f>+F208+F209+F210+F211+F212+F213</f>
        <v>1321092</v>
      </c>
      <c r="G207" s="14">
        <f t="shared" si="3"/>
        <v>0</v>
      </c>
      <c r="H207" s="14"/>
    </row>
    <row r="208" spans="2:8" x14ac:dyDescent="0.45">
      <c r="B208" s="12"/>
      <c r="C208" s="12"/>
      <c r="D208" s="13" t="s">
        <v>195</v>
      </c>
      <c r="E208" s="14">
        <v>1321092</v>
      </c>
      <c r="F208" s="14">
        <v>1321092</v>
      </c>
      <c r="G208" s="14">
        <f t="shared" si="3"/>
        <v>0</v>
      </c>
      <c r="H208" s="14"/>
    </row>
    <row r="209" spans="2:8" x14ac:dyDescent="0.45">
      <c r="B209" s="12"/>
      <c r="C209" s="12"/>
      <c r="D209" s="13" t="s">
        <v>196</v>
      </c>
      <c r="E209" s="14"/>
      <c r="F209" s="14"/>
      <c r="G209" s="14">
        <f t="shared" si="3"/>
        <v>0</v>
      </c>
      <c r="H209" s="14"/>
    </row>
    <row r="210" spans="2:8" x14ac:dyDescent="0.45">
      <c r="B210" s="12"/>
      <c r="C210" s="12"/>
      <c r="D210" s="13" t="s">
        <v>197</v>
      </c>
      <c r="E210" s="14"/>
      <c r="F210" s="14"/>
      <c r="G210" s="14">
        <f t="shared" si="3"/>
        <v>0</v>
      </c>
      <c r="H210" s="14"/>
    </row>
    <row r="211" spans="2:8" x14ac:dyDescent="0.45">
      <c r="B211" s="12"/>
      <c r="C211" s="12"/>
      <c r="D211" s="13" t="s">
        <v>198</v>
      </c>
      <c r="E211" s="14"/>
      <c r="F211" s="14"/>
      <c r="G211" s="14">
        <f t="shared" si="3"/>
        <v>0</v>
      </c>
      <c r="H211" s="14"/>
    </row>
    <row r="212" spans="2:8" x14ac:dyDescent="0.45">
      <c r="B212" s="12"/>
      <c r="C212" s="12"/>
      <c r="D212" s="13" t="s">
        <v>199</v>
      </c>
      <c r="E212" s="14"/>
      <c r="F212" s="14"/>
      <c r="G212" s="14">
        <f t="shared" si="3"/>
        <v>0</v>
      </c>
      <c r="H212" s="14"/>
    </row>
    <row r="213" spans="2:8" x14ac:dyDescent="0.45">
      <c r="B213" s="12"/>
      <c r="C213" s="12"/>
      <c r="D213" s="13" t="s">
        <v>200</v>
      </c>
      <c r="E213" s="14"/>
      <c r="F213" s="14"/>
      <c r="G213" s="14">
        <f t="shared" si="3"/>
        <v>0</v>
      </c>
      <c r="H213" s="14"/>
    </row>
    <row r="214" spans="2:8" x14ac:dyDescent="0.45">
      <c r="B214" s="12"/>
      <c r="C214" s="12"/>
      <c r="D214" s="13" t="s">
        <v>201</v>
      </c>
      <c r="E214" s="14"/>
      <c r="F214" s="14"/>
      <c r="G214" s="14">
        <f t="shared" si="3"/>
        <v>0</v>
      </c>
      <c r="H214" s="14"/>
    </row>
    <row r="215" spans="2:8" x14ac:dyDescent="0.45">
      <c r="B215" s="12"/>
      <c r="C215" s="12"/>
      <c r="D215" s="13" t="s">
        <v>202</v>
      </c>
      <c r="E215" s="14"/>
      <c r="F215" s="14"/>
      <c r="G215" s="14">
        <f t="shared" si="3"/>
        <v>0</v>
      </c>
      <c r="H215" s="14"/>
    </row>
    <row r="216" spans="2:8" x14ac:dyDescent="0.45">
      <c r="B216" s="12"/>
      <c r="C216" s="12"/>
      <c r="D216" s="13" t="s">
        <v>203</v>
      </c>
      <c r="E216" s="14"/>
      <c r="F216" s="14"/>
      <c r="G216" s="14">
        <f t="shared" si="3"/>
        <v>0</v>
      </c>
      <c r="H216" s="14"/>
    </row>
    <row r="217" spans="2:8" x14ac:dyDescent="0.45">
      <c r="B217" s="12"/>
      <c r="C217" s="12"/>
      <c r="D217" s="13" t="s">
        <v>204</v>
      </c>
      <c r="E217" s="14"/>
      <c r="F217" s="14"/>
      <c r="G217" s="14">
        <f t="shared" si="3"/>
        <v>0</v>
      </c>
      <c r="H217" s="14"/>
    </row>
    <row r="218" spans="2:8" x14ac:dyDescent="0.45">
      <c r="B218" s="12"/>
      <c r="C218" s="12"/>
      <c r="D218" s="13" t="s">
        <v>205</v>
      </c>
      <c r="E218" s="14"/>
      <c r="F218" s="14"/>
      <c r="G218" s="14">
        <f t="shared" si="3"/>
        <v>0</v>
      </c>
      <c r="H218" s="14"/>
    </row>
    <row r="219" spans="2:8" x14ac:dyDescent="0.45">
      <c r="B219" s="12"/>
      <c r="C219" s="12"/>
      <c r="D219" s="13" t="s">
        <v>206</v>
      </c>
      <c r="E219" s="14"/>
      <c r="F219" s="14"/>
      <c r="G219" s="14">
        <f t="shared" si="3"/>
        <v>0</v>
      </c>
      <c r="H219" s="14"/>
    </row>
    <row r="220" spans="2:8" x14ac:dyDescent="0.45">
      <c r="B220" s="12"/>
      <c r="C220" s="12"/>
      <c r="D220" s="13" t="s">
        <v>207</v>
      </c>
      <c r="E220" s="14"/>
      <c r="F220" s="14"/>
      <c r="G220" s="14">
        <f t="shared" si="3"/>
        <v>0</v>
      </c>
      <c r="H220" s="14"/>
    </row>
    <row r="221" spans="2:8" x14ac:dyDescent="0.45">
      <c r="B221" s="12"/>
      <c r="C221" s="12"/>
      <c r="D221" s="13" t="s">
        <v>208</v>
      </c>
      <c r="E221" s="14"/>
      <c r="F221" s="14"/>
      <c r="G221" s="14">
        <f t="shared" si="3"/>
        <v>0</v>
      </c>
      <c r="H221" s="14"/>
    </row>
    <row r="222" spans="2:8" x14ac:dyDescent="0.45">
      <c r="B222" s="12"/>
      <c r="C222" s="12"/>
      <c r="D222" s="13" t="s">
        <v>209</v>
      </c>
      <c r="E222" s="14">
        <f>+E223+E224+E225+E226</f>
        <v>0</v>
      </c>
      <c r="F222" s="14">
        <f>+F223+F224+F225+F226</f>
        <v>0</v>
      </c>
      <c r="G222" s="14">
        <f t="shared" si="3"/>
        <v>0</v>
      </c>
      <c r="H222" s="14"/>
    </row>
    <row r="223" spans="2:8" x14ac:dyDescent="0.45">
      <c r="B223" s="12"/>
      <c r="C223" s="12"/>
      <c r="D223" s="13" t="s">
        <v>210</v>
      </c>
      <c r="E223" s="14"/>
      <c r="F223" s="14"/>
      <c r="G223" s="14">
        <f t="shared" si="3"/>
        <v>0</v>
      </c>
      <c r="H223" s="14"/>
    </row>
    <row r="224" spans="2:8" x14ac:dyDescent="0.45">
      <c r="B224" s="12"/>
      <c r="C224" s="12"/>
      <c r="D224" s="13" t="s">
        <v>211</v>
      </c>
      <c r="E224" s="14"/>
      <c r="F224" s="14"/>
      <c r="G224" s="14">
        <f t="shared" si="3"/>
        <v>0</v>
      </c>
      <c r="H224" s="14"/>
    </row>
    <row r="225" spans="2:8" x14ac:dyDescent="0.45">
      <c r="B225" s="12"/>
      <c r="C225" s="12"/>
      <c r="D225" s="13" t="s">
        <v>212</v>
      </c>
      <c r="E225" s="14"/>
      <c r="F225" s="14"/>
      <c r="G225" s="14">
        <f t="shared" si="3"/>
        <v>0</v>
      </c>
      <c r="H225" s="14"/>
    </row>
    <row r="226" spans="2:8" x14ac:dyDescent="0.45">
      <c r="B226" s="12"/>
      <c r="C226" s="12"/>
      <c r="D226" s="13" t="s">
        <v>68</v>
      </c>
      <c r="E226" s="14"/>
      <c r="F226" s="14"/>
      <c r="G226" s="14">
        <f t="shared" si="3"/>
        <v>0</v>
      </c>
      <c r="H226" s="14"/>
    </row>
    <row r="227" spans="2:8" x14ac:dyDescent="0.45">
      <c r="B227" s="12"/>
      <c r="C227" s="15"/>
      <c r="D227" s="16" t="s">
        <v>213</v>
      </c>
      <c r="E227" s="17">
        <f>+E200+E201+E202+E203+E204+E205+E206+E207+E214+E215+E216+E217+E218+E219+E220+E221+E222</f>
        <v>1321092</v>
      </c>
      <c r="F227" s="17">
        <f>+F200+F201+F202+F203+F204+F205+F206+F207+F214+F215+F216+F217+F218+F219+F220+F221+F222</f>
        <v>1321092</v>
      </c>
      <c r="G227" s="17">
        <f t="shared" si="3"/>
        <v>0</v>
      </c>
      <c r="H227" s="17"/>
    </row>
    <row r="228" spans="2:8" x14ac:dyDescent="0.45">
      <c r="B228" s="12"/>
      <c r="C228" s="9" t="s">
        <v>71</v>
      </c>
      <c r="D228" s="13" t="s">
        <v>214</v>
      </c>
      <c r="E228" s="14"/>
      <c r="F228" s="14"/>
      <c r="G228" s="14">
        <f t="shared" si="3"/>
        <v>0</v>
      </c>
      <c r="H228" s="14"/>
    </row>
    <row r="229" spans="2:8" x14ac:dyDescent="0.45">
      <c r="B229" s="12"/>
      <c r="C229" s="12"/>
      <c r="D229" s="13" t="s">
        <v>215</v>
      </c>
      <c r="E229" s="14"/>
      <c r="F229" s="14"/>
      <c r="G229" s="14">
        <f t="shared" si="3"/>
        <v>0</v>
      </c>
      <c r="H229" s="14"/>
    </row>
    <row r="230" spans="2:8" x14ac:dyDescent="0.45">
      <c r="B230" s="12"/>
      <c r="C230" s="12"/>
      <c r="D230" s="13" t="s">
        <v>216</v>
      </c>
      <c r="E230" s="14"/>
      <c r="F230" s="14"/>
      <c r="G230" s="14">
        <f t="shared" si="3"/>
        <v>0</v>
      </c>
      <c r="H230" s="14"/>
    </row>
    <row r="231" spans="2:8" x14ac:dyDescent="0.45">
      <c r="B231" s="12"/>
      <c r="C231" s="12"/>
      <c r="D231" s="13" t="s">
        <v>217</v>
      </c>
      <c r="E231" s="14">
        <f>+E232</f>
        <v>0</v>
      </c>
      <c r="F231" s="14">
        <f>+F232</f>
        <v>0</v>
      </c>
      <c r="G231" s="14">
        <f t="shared" si="3"/>
        <v>0</v>
      </c>
      <c r="H231" s="14"/>
    </row>
    <row r="232" spans="2:8" x14ac:dyDescent="0.45">
      <c r="B232" s="12"/>
      <c r="C232" s="12"/>
      <c r="D232" s="13" t="s">
        <v>218</v>
      </c>
      <c r="E232" s="14"/>
      <c r="F232" s="14"/>
      <c r="G232" s="14">
        <f t="shared" si="3"/>
        <v>0</v>
      </c>
      <c r="H232" s="14"/>
    </row>
    <row r="233" spans="2:8" x14ac:dyDescent="0.45">
      <c r="B233" s="12"/>
      <c r="C233" s="12"/>
      <c r="D233" s="13" t="s">
        <v>219</v>
      </c>
      <c r="E233" s="14"/>
      <c r="F233" s="14"/>
      <c r="G233" s="14">
        <f t="shared" si="3"/>
        <v>0</v>
      </c>
      <c r="H233" s="14"/>
    </row>
    <row r="234" spans="2:8" x14ac:dyDescent="0.45">
      <c r="B234" s="12"/>
      <c r="C234" s="12"/>
      <c r="D234" s="13" t="s">
        <v>220</v>
      </c>
      <c r="E234" s="14"/>
      <c r="F234" s="14"/>
      <c r="G234" s="14">
        <f t="shared" si="3"/>
        <v>0</v>
      </c>
      <c r="H234" s="14"/>
    </row>
    <row r="235" spans="2:8" x14ac:dyDescent="0.45">
      <c r="B235" s="12"/>
      <c r="C235" s="12"/>
      <c r="D235" s="13" t="s">
        <v>221</v>
      </c>
      <c r="E235" s="14">
        <f>+E236+E237+E238+E239+E240+E241</f>
        <v>309000</v>
      </c>
      <c r="F235" s="14">
        <f>+F236+F237+F238+F239+F240+F241</f>
        <v>307680</v>
      </c>
      <c r="G235" s="14">
        <f t="shared" si="3"/>
        <v>1320</v>
      </c>
      <c r="H235" s="14"/>
    </row>
    <row r="236" spans="2:8" x14ac:dyDescent="0.45">
      <c r="B236" s="12"/>
      <c r="C236" s="12"/>
      <c r="D236" s="13" t="s">
        <v>222</v>
      </c>
      <c r="E236" s="14">
        <v>309000</v>
      </c>
      <c r="F236" s="14">
        <v>307680</v>
      </c>
      <c r="G236" s="14">
        <f t="shared" si="3"/>
        <v>1320</v>
      </c>
      <c r="H236" s="14"/>
    </row>
    <row r="237" spans="2:8" x14ac:dyDescent="0.45">
      <c r="B237" s="12"/>
      <c r="C237" s="12"/>
      <c r="D237" s="13" t="s">
        <v>223</v>
      </c>
      <c r="E237" s="14"/>
      <c r="F237" s="14"/>
      <c r="G237" s="14">
        <f t="shared" si="3"/>
        <v>0</v>
      </c>
      <c r="H237" s="14"/>
    </row>
    <row r="238" spans="2:8" x14ac:dyDescent="0.45">
      <c r="B238" s="12"/>
      <c r="C238" s="12"/>
      <c r="D238" s="13" t="s">
        <v>224</v>
      </c>
      <c r="E238" s="14"/>
      <c r="F238" s="14"/>
      <c r="G238" s="14">
        <f t="shared" si="3"/>
        <v>0</v>
      </c>
      <c r="H238" s="14"/>
    </row>
    <row r="239" spans="2:8" x14ac:dyDescent="0.45">
      <c r="B239" s="12"/>
      <c r="C239" s="12"/>
      <c r="D239" s="13" t="s">
        <v>225</v>
      </c>
      <c r="E239" s="14"/>
      <c r="F239" s="14"/>
      <c r="G239" s="14">
        <f t="shared" si="3"/>
        <v>0</v>
      </c>
      <c r="H239" s="14"/>
    </row>
    <row r="240" spans="2:8" x14ac:dyDescent="0.45">
      <c r="B240" s="12"/>
      <c r="C240" s="12"/>
      <c r="D240" s="13" t="s">
        <v>226</v>
      </c>
      <c r="E240" s="14"/>
      <c r="F240" s="14"/>
      <c r="G240" s="14">
        <f t="shared" si="3"/>
        <v>0</v>
      </c>
      <c r="H240" s="14"/>
    </row>
    <row r="241" spans="2:8" x14ac:dyDescent="0.45">
      <c r="B241" s="12"/>
      <c r="C241" s="12"/>
      <c r="D241" s="13" t="s">
        <v>227</v>
      </c>
      <c r="E241" s="14"/>
      <c r="F241" s="14"/>
      <c r="G241" s="14">
        <f t="shared" si="3"/>
        <v>0</v>
      </c>
      <c r="H241" s="14"/>
    </row>
    <row r="242" spans="2:8" x14ac:dyDescent="0.45">
      <c r="B242" s="12"/>
      <c r="C242" s="12"/>
      <c r="D242" s="13" t="s">
        <v>228</v>
      </c>
      <c r="E242" s="14"/>
      <c r="F242" s="14"/>
      <c r="G242" s="14">
        <f t="shared" si="3"/>
        <v>0</v>
      </c>
      <c r="H242" s="14"/>
    </row>
    <row r="243" spans="2:8" x14ac:dyDescent="0.45">
      <c r="B243" s="12"/>
      <c r="C243" s="12"/>
      <c r="D243" s="13" t="s">
        <v>229</v>
      </c>
      <c r="E243" s="14"/>
      <c r="F243" s="14"/>
      <c r="G243" s="14">
        <f t="shared" si="3"/>
        <v>0</v>
      </c>
      <c r="H243" s="14"/>
    </row>
    <row r="244" spans="2:8" x14ac:dyDescent="0.45">
      <c r="B244" s="12"/>
      <c r="C244" s="12"/>
      <c r="D244" s="13" t="s">
        <v>230</v>
      </c>
      <c r="E244" s="14"/>
      <c r="F244" s="14"/>
      <c r="G244" s="14">
        <f t="shared" si="3"/>
        <v>0</v>
      </c>
      <c r="H244" s="14"/>
    </row>
    <row r="245" spans="2:8" x14ac:dyDescent="0.45">
      <c r="B245" s="12"/>
      <c r="C245" s="12"/>
      <c r="D245" s="13" t="s">
        <v>231</v>
      </c>
      <c r="E245" s="14"/>
      <c r="F245" s="14"/>
      <c r="G245" s="14">
        <f t="shared" si="3"/>
        <v>0</v>
      </c>
      <c r="H245" s="14"/>
    </row>
    <row r="246" spans="2:8" x14ac:dyDescent="0.45">
      <c r="B246" s="12"/>
      <c r="C246" s="12"/>
      <c r="D246" s="22" t="s">
        <v>232</v>
      </c>
      <c r="E246" s="23"/>
      <c r="F246" s="23"/>
      <c r="G246" s="23">
        <f t="shared" si="3"/>
        <v>0</v>
      </c>
      <c r="H246" s="23"/>
    </row>
    <row r="247" spans="2:8" x14ac:dyDescent="0.45">
      <c r="B247" s="12"/>
      <c r="C247" s="12"/>
      <c r="D247" s="22" t="s">
        <v>233</v>
      </c>
      <c r="E247" s="23"/>
      <c r="F247" s="23"/>
      <c r="G247" s="23">
        <f t="shared" si="3"/>
        <v>0</v>
      </c>
      <c r="H247" s="23"/>
    </row>
    <row r="248" spans="2:8" x14ac:dyDescent="0.45">
      <c r="B248" s="12"/>
      <c r="C248" s="12"/>
      <c r="D248" s="22" t="s">
        <v>234</v>
      </c>
      <c r="E248" s="23"/>
      <c r="F248" s="23"/>
      <c r="G248" s="23">
        <f t="shared" si="3"/>
        <v>0</v>
      </c>
      <c r="H248" s="23"/>
    </row>
    <row r="249" spans="2:8" x14ac:dyDescent="0.45">
      <c r="B249" s="12"/>
      <c r="C249" s="12"/>
      <c r="D249" s="22" t="s">
        <v>235</v>
      </c>
      <c r="E249" s="23"/>
      <c r="F249" s="23"/>
      <c r="G249" s="23">
        <f t="shared" si="3"/>
        <v>0</v>
      </c>
      <c r="H249" s="23"/>
    </row>
    <row r="250" spans="2:8" x14ac:dyDescent="0.45">
      <c r="B250" s="12"/>
      <c r="C250" s="12"/>
      <c r="D250" s="22" t="s">
        <v>236</v>
      </c>
      <c r="E250" s="23">
        <f>+E251+E252+E253+E254+E255+E256</f>
        <v>112000</v>
      </c>
      <c r="F250" s="23">
        <f>+F251+F252+F253+F254+F255+F256</f>
        <v>111993</v>
      </c>
      <c r="G250" s="23">
        <f t="shared" si="3"/>
        <v>7</v>
      </c>
      <c r="H250" s="23"/>
    </row>
    <row r="251" spans="2:8" x14ac:dyDescent="0.45">
      <c r="B251" s="12"/>
      <c r="C251" s="12"/>
      <c r="D251" s="22" t="s">
        <v>237</v>
      </c>
      <c r="E251" s="23"/>
      <c r="F251" s="23"/>
      <c r="G251" s="23">
        <f t="shared" si="3"/>
        <v>0</v>
      </c>
      <c r="H251" s="23"/>
    </row>
    <row r="252" spans="2:8" x14ac:dyDescent="0.45">
      <c r="B252" s="12"/>
      <c r="C252" s="12"/>
      <c r="D252" s="22" t="s">
        <v>211</v>
      </c>
      <c r="E252" s="23"/>
      <c r="F252" s="23"/>
      <c r="G252" s="23">
        <f t="shared" si="3"/>
        <v>0</v>
      </c>
      <c r="H252" s="23"/>
    </row>
    <row r="253" spans="2:8" x14ac:dyDescent="0.45">
      <c r="B253" s="12"/>
      <c r="C253" s="12"/>
      <c r="D253" s="22" t="s">
        <v>238</v>
      </c>
      <c r="E253" s="23"/>
      <c r="F253" s="23"/>
      <c r="G253" s="23">
        <f t="shared" si="3"/>
        <v>0</v>
      </c>
      <c r="H253" s="23"/>
    </row>
    <row r="254" spans="2:8" x14ac:dyDescent="0.45">
      <c r="B254" s="12"/>
      <c r="C254" s="12"/>
      <c r="D254" s="22" t="s">
        <v>239</v>
      </c>
      <c r="E254" s="23"/>
      <c r="F254" s="23"/>
      <c r="G254" s="23">
        <f t="shared" si="3"/>
        <v>0</v>
      </c>
      <c r="H254" s="23"/>
    </row>
    <row r="255" spans="2:8" x14ac:dyDescent="0.45">
      <c r="B255" s="12"/>
      <c r="C255" s="12"/>
      <c r="D255" s="22" t="s">
        <v>212</v>
      </c>
      <c r="E255" s="23">
        <v>112000</v>
      </c>
      <c r="F255" s="23">
        <v>111993</v>
      </c>
      <c r="G255" s="23">
        <f t="shared" si="3"/>
        <v>7</v>
      </c>
      <c r="H255" s="23"/>
    </row>
    <row r="256" spans="2:8" x14ac:dyDescent="0.45">
      <c r="B256" s="12"/>
      <c r="C256" s="12"/>
      <c r="D256" s="22" t="s">
        <v>144</v>
      </c>
      <c r="E256" s="23"/>
      <c r="F256" s="23"/>
      <c r="G256" s="23">
        <f t="shared" si="3"/>
        <v>0</v>
      </c>
      <c r="H256" s="23"/>
    </row>
    <row r="257" spans="2:8" x14ac:dyDescent="0.45">
      <c r="B257" s="12"/>
      <c r="C257" s="15"/>
      <c r="D257" s="24" t="s">
        <v>240</v>
      </c>
      <c r="E257" s="25">
        <f>+E228+E229+E230+E231+E233+E234+E235+E242+E243+E244+E245+E246+E247+E248+E249+E250</f>
        <v>421000</v>
      </c>
      <c r="F257" s="25">
        <f>+F228+F229+F230+F231+F233+F234+F235+F242+F243+F244+F245+F246+F247+F248+F249+F250</f>
        <v>419673</v>
      </c>
      <c r="G257" s="25">
        <f t="shared" si="3"/>
        <v>1327</v>
      </c>
      <c r="H257" s="25"/>
    </row>
    <row r="258" spans="2:8" x14ac:dyDescent="0.45">
      <c r="B258" s="15"/>
      <c r="C258" s="21" t="s">
        <v>241</v>
      </c>
      <c r="D258" s="19"/>
      <c r="E258" s="20">
        <f xml:space="preserve"> +E227 - E257</f>
        <v>900092</v>
      </c>
      <c r="F258" s="20">
        <f xml:space="preserve"> +F227 - F257</f>
        <v>901419</v>
      </c>
      <c r="G258" s="20">
        <f t="shared" si="3"/>
        <v>-1327</v>
      </c>
      <c r="H258" s="20"/>
    </row>
    <row r="259" spans="2:8" x14ac:dyDescent="0.45">
      <c r="B259" s="26" t="s">
        <v>242</v>
      </c>
      <c r="C259" s="27"/>
      <c r="D259" s="28"/>
      <c r="E259" s="29">
        <v>490</v>
      </c>
      <c r="F259" s="29"/>
      <c r="G259" s="29">
        <f>E259 + E260</f>
        <v>490</v>
      </c>
      <c r="H259" s="29"/>
    </row>
    <row r="260" spans="2:8" x14ac:dyDescent="0.45">
      <c r="B260" s="30"/>
      <c r="C260" s="31"/>
      <c r="D260" s="32"/>
      <c r="E260" s="33"/>
      <c r="F260" s="33"/>
      <c r="G260" s="33"/>
      <c r="H260" s="33"/>
    </row>
    <row r="261" spans="2:8" x14ac:dyDescent="0.45">
      <c r="B261" s="21" t="s">
        <v>243</v>
      </c>
      <c r="C261" s="18"/>
      <c r="D261" s="19"/>
      <c r="E261" s="20">
        <f xml:space="preserve"> +E164 +E199 +E258 - (E259 + E260)</f>
        <v>-521908</v>
      </c>
      <c r="F261" s="20">
        <f xml:space="preserve"> +F164 +F199 +F258 - (F259 + F260)</f>
        <v>535206</v>
      </c>
      <c r="G261" s="20">
        <f t="shared" ref="G261:G263" si="4">E261-F261</f>
        <v>-1057114</v>
      </c>
      <c r="H261" s="20"/>
    </row>
    <row r="262" spans="2:8" x14ac:dyDescent="0.45">
      <c r="B262" s="21" t="s">
        <v>244</v>
      </c>
      <c r="C262" s="18"/>
      <c r="D262" s="19"/>
      <c r="E262" s="20">
        <v>10305355</v>
      </c>
      <c r="F262" s="20">
        <v>10305355</v>
      </c>
      <c r="G262" s="20">
        <f t="shared" si="4"/>
        <v>0</v>
      </c>
      <c r="H262" s="20"/>
    </row>
    <row r="263" spans="2:8" x14ac:dyDescent="0.45">
      <c r="B263" s="21" t="s">
        <v>245</v>
      </c>
      <c r="C263" s="18"/>
      <c r="D263" s="19"/>
      <c r="E263" s="20">
        <f xml:space="preserve"> +E261 +E262</f>
        <v>9783447</v>
      </c>
      <c r="F263" s="20">
        <f xml:space="preserve"> +F261 +F262</f>
        <v>10840561</v>
      </c>
      <c r="G263" s="20">
        <f t="shared" si="4"/>
        <v>-1057114</v>
      </c>
      <c r="H263" s="20"/>
    </row>
    <row r="264" spans="2:8" x14ac:dyDescent="0.45">
      <c r="B264" s="34"/>
      <c r="C264" s="34"/>
      <c r="D264" s="34"/>
      <c r="E264" s="34"/>
      <c r="F264" s="34"/>
      <c r="G264" s="34"/>
      <c r="H264" s="34"/>
    </row>
    <row r="265" spans="2:8" x14ac:dyDescent="0.45">
      <c r="B265" s="34"/>
      <c r="C265" s="34"/>
      <c r="D265" s="34"/>
      <c r="E265" s="34"/>
      <c r="F265" s="34"/>
      <c r="G265" s="34"/>
      <c r="H265" s="34"/>
    </row>
    <row r="266" spans="2:8" x14ac:dyDescent="0.45">
      <c r="B266" s="34"/>
      <c r="C266" s="34"/>
      <c r="D266" s="34"/>
      <c r="E266" s="34"/>
      <c r="F266" s="34"/>
      <c r="G266" s="34"/>
      <c r="H266" s="34"/>
    </row>
    <row r="267" spans="2:8" x14ac:dyDescent="0.45">
      <c r="B267" s="34"/>
      <c r="C267" s="34"/>
      <c r="D267" s="34"/>
      <c r="E267" s="34"/>
      <c r="F267" s="34"/>
      <c r="G267" s="34"/>
      <c r="H267" s="34"/>
    </row>
    <row r="268" spans="2:8" x14ac:dyDescent="0.45">
      <c r="B268" s="34"/>
      <c r="C268" s="34"/>
      <c r="D268" s="34"/>
      <c r="E268" s="34"/>
      <c r="F268" s="34"/>
      <c r="G268" s="34"/>
      <c r="H268" s="34"/>
    </row>
    <row r="269" spans="2:8" x14ac:dyDescent="0.45">
      <c r="B269" s="34"/>
      <c r="C269" s="34"/>
      <c r="D269" s="34"/>
      <c r="E269" s="34"/>
      <c r="F269" s="34"/>
      <c r="G269" s="34"/>
      <c r="H269" s="34"/>
    </row>
    <row r="270" spans="2:8" x14ac:dyDescent="0.45">
      <c r="B270" s="34"/>
      <c r="C270" s="34"/>
      <c r="D270" s="34"/>
      <c r="E270" s="34"/>
      <c r="F270" s="34"/>
      <c r="G270" s="34"/>
      <c r="H270" s="34"/>
    </row>
    <row r="271" spans="2:8" x14ac:dyDescent="0.45">
      <c r="B271" s="34"/>
      <c r="C271" s="34"/>
      <c r="D271" s="34"/>
      <c r="E271" s="34"/>
      <c r="F271" s="34"/>
      <c r="G271" s="34"/>
      <c r="H271" s="34"/>
    </row>
    <row r="272" spans="2:8" x14ac:dyDescent="0.45">
      <c r="B272" s="34"/>
      <c r="C272" s="34"/>
      <c r="D272" s="34"/>
      <c r="E272" s="34"/>
      <c r="F272" s="34"/>
      <c r="G272" s="34"/>
      <c r="H272" s="34"/>
    </row>
    <row r="273" spans="2:8" x14ac:dyDescent="0.45">
      <c r="B273" s="34"/>
      <c r="C273" s="34"/>
      <c r="D273" s="34"/>
      <c r="E273" s="34"/>
      <c r="F273" s="34"/>
      <c r="G273" s="34"/>
      <c r="H273" s="34"/>
    </row>
  </sheetData>
  <mergeCells count="12">
    <mergeCell ref="B165:B199"/>
    <mergeCell ref="C165:C180"/>
    <mergeCell ref="C181:C198"/>
    <mergeCell ref="B200:B258"/>
    <mergeCell ref="C200:C227"/>
    <mergeCell ref="C228:C257"/>
    <mergeCell ref="B2:H2"/>
    <mergeCell ref="B3:H3"/>
    <mergeCell ref="B5:D5"/>
    <mergeCell ref="B6:B164"/>
    <mergeCell ref="C6:C79"/>
    <mergeCell ref="C80:C163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F9FF7-8F22-48B0-9129-206864A3777C}">
  <sheetPr>
    <pageSetUpPr fitToPage="1"/>
  </sheetPr>
  <dimension ref="B1:H273"/>
  <sheetViews>
    <sheetView showGridLines="0" workbookViewId="0"/>
  </sheetViews>
  <sheetFormatPr defaultRowHeight="18" x14ac:dyDescent="0.45"/>
  <cols>
    <col min="1" max="3" width="3" customWidth="1"/>
    <col min="4" max="4" width="54.5" customWidth="1"/>
    <col min="5" max="8" width="21.296875" customWidth="1"/>
  </cols>
  <sheetData>
    <row r="1" spans="2:8" ht="22.8" x14ac:dyDescent="0.45">
      <c r="B1" s="1"/>
      <c r="C1" s="1"/>
      <c r="D1" s="1"/>
      <c r="E1" s="2"/>
      <c r="F1" s="2"/>
      <c r="G1" s="3"/>
      <c r="H1" s="3" t="s">
        <v>0</v>
      </c>
    </row>
    <row r="2" spans="2:8" ht="22.8" x14ac:dyDescent="0.45">
      <c r="B2" s="4" t="s">
        <v>248</v>
      </c>
      <c r="C2" s="4"/>
      <c r="D2" s="4"/>
      <c r="E2" s="4"/>
      <c r="F2" s="4"/>
      <c r="G2" s="4"/>
      <c r="H2" s="4"/>
    </row>
    <row r="3" spans="2:8" ht="22.8" x14ac:dyDescent="0.45">
      <c r="B3" s="5" t="s">
        <v>2</v>
      </c>
      <c r="C3" s="5"/>
      <c r="D3" s="5"/>
      <c r="E3" s="5"/>
      <c r="F3" s="5"/>
      <c r="G3" s="5"/>
      <c r="H3" s="5"/>
    </row>
    <row r="4" spans="2:8" x14ac:dyDescent="0.45">
      <c r="B4" s="6"/>
      <c r="C4" s="6"/>
      <c r="D4" s="6"/>
      <c r="E4" s="6"/>
      <c r="F4" s="2"/>
      <c r="G4" s="2"/>
      <c r="H4" s="6" t="s">
        <v>3</v>
      </c>
    </row>
    <row r="5" spans="2:8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5">
      <c r="B6" s="9" t="s">
        <v>9</v>
      </c>
      <c r="C6" s="9" t="s">
        <v>10</v>
      </c>
      <c r="D6" s="10" t="s">
        <v>11</v>
      </c>
      <c r="E6" s="11">
        <f>+E7+E11+E18+E25+E28+E32+E45+E55</f>
        <v>717804000</v>
      </c>
      <c r="F6" s="11">
        <f>+F7+F11+F18+F25+F28+F32+F45+F55</f>
        <v>719226747</v>
      </c>
      <c r="G6" s="11">
        <f>E6-F6</f>
        <v>-1422747</v>
      </c>
      <c r="H6" s="11"/>
    </row>
    <row r="7" spans="2:8" x14ac:dyDescent="0.45">
      <c r="B7" s="12"/>
      <c r="C7" s="12"/>
      <c r="D7" s="13" t="s">
        <v>12</v>
      </c>
      <c r="E7" s="14">
        <f>+E8+E9+E10</f>
        <v>499848000</v>
      </c>
      <c r="F7" s="14">
        <f>+F8+F9+F10</f>
        <v>498193378</v>
      </c>
      <c r="G7" s="14">
        <f t="shared" ref="G7:G70" si="0">E7-F7</f>
        <v>1654622</v>
      </c>
      <c r="H7" s="14"/>
    </row>
    <row r="8" spans="2:8" x14ac:dyDescent="0.45">
      <c r="B8" s="12"/>
      <c r="C8" s="12"/>
      <c r="D8" s="13" t="s">
        <v>13</v>
      </c>
      <c r="E8" s="14">
        <v>443562200</v>
      </c>
      <c r="F8" s="14">
        <v>441993756</v>
      </c>
      <c r="G8" s="14">
        <f t="shared" si="0"/>
        <v>1568444</v>
      </c>
      <c r="H8" s="14"/>
    </row>
    <row r="9" spans="2:8" x14ac:dyDescent="0.45">
      <c r="B9" s="12"/>
      <c r="C9" s="12"/>
      <c r="D9" s="13" t="s">
        <v>14</v>
      </c>
      <c r="E9" s="14">
        <v>330000</v>
      </c>
      <c r="F9" s="14">
        <v>347590</v>
      </c>
      <c r="G9" s="14">
        <f t="shared" si="0"/>
        <v>-17590</v>
      </c>
      <c r="H9" s="14"/>
    </row>
    <row r="10" spans="2:8" x14ac:dyDescent="0.45">
      <c r="B10" s="12"/>
      <c r="C10" s="12"/>
      <c r="D10" s="13" t="s">
        <v>15</v>
      </c>
      <c r="E10" s="14">
        <v>55955800</v>
      </c>
      <c r="F10" s="14">
        <v>55852032</v>
      </c>
      <c r="G10" s="14">
        <f t="shared" si="0"/>
        <v>103768</v>
      </c>
      <c r="H10" s="14"/>
    </row>
    <row r="11" spans="2:8" x14ac:dyDescent="0.45">
      <c r="B11" s="12"/>
      <c r="C11" s="12"/>
      <c r="D11" s="13" t="s">
        <v>16</v>
      </c>
      <c r="E11" s="14">
        <f>+E12+E13+E14+E15+E16+E17</f>
        <v>31320000</v>
      </c>
      <c r="F11" s="14">
        <f>+F12+F13+F14+F15+F16+F17</f>
        <v>34011452</v>
      </c>
      <c r="G11" s="14">
        <f t="shared" si="0"/>
        <v>-2691452</v>
      </c>
      <c r="H11" s="14"/>
    </row>
    <row r="12" spans="2:8" x14ac:dyDescent="0.45">
      <c r="B12" s="12"/>
      <c r="C12" s="12"/>
      <c r="D12" s="13" t="s">
        <v>13</v>
      </c>
      <c r="E12" s="14">
        <v>26580000</v>
      </c>
      <c r="F12" s="14">
        <v>29003621</v>
      </c>
      <c r="G12" s="14">
        <f t="shared" si="0"/>
        <v>-2423621</v>
      </c>
      <c r="H12" s="14"/>
    </row>
    <row r="13" spans="2:8" x14ac:dyDescent="0.45">
      <c r="B13" s="12"/>
      <c r="C13" s="12"/>
      <c r="D13" s="13" t="s">
        <v>17</v>
      </c>
      <c r="E13" s="14">
        <v>360000</v>
      </c>
      <c r="F13" s="14">
        <v>465452</v>
      </c>
      <c r="G13" s="14">
        <f t="shared" si="0"/>
        <v>-105452</v>
      </c>
      <c r="H13" s="14"/>
    </row>
    <row r="14" spans="2:8" x14ac:dyDescent="0.45">
      <c r="B14" s="12"/>
      <c r="C14" s="12"/>
      <c r="D14" s="13" t="s">
        <v>18</v>
      </c>
      <c r="E14" s="14">
        <v>20000</v>
      </c>
      <c r="F14" s="14">
        <v>23620</v>
      </c>
      <c r="G14" s="14">
        <f t="shared" si="0"/>
        <v>-3620</v>
      </c>
      <c r="H14" s="14"/>
    </row>
    <row r="15" spans="2:8" x14ac:dyDescent="0.45">
      <c r="B15" s="12"/>
      <c r="C15" s="12"/>
      <c r="D15" s="13" t="s">
        <v>19</v>
      </c>
      <c r="E15" s="14">
        <v>4330000</v>
      </c>
      <c r="F15" s="14">
        <v>4467036</v>
      </c>
      <c r="G15" s="14">
        <f t="shared" si="0"/>
        <v>-137036</v>
      </c>
      <c r="H15" s="14"/>
    </row>
    <row r="16" spans="2:8" x14ac:dyDescent="0.45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x14ac:dyDescent="0.45">
      <c r="B17" s="12"/>
      <c r="C17" s="12"/>
      <c r="D17" s="13" t="s">
        <v>21</v>
      </c>
      <c r="E17" s="14">
        <v>30000</v>
      </c>
      <c r="F17" s="14">
        <v>51723</v>
      </c>
      <c r="G17" s="14">
        <f t="shared" si="0"/>
        <v>-21723</v>
      </c>
      <c r="H17" s="14"/>
    </row>
    <row r="18" spans="2:8" x14ac:dyDescent="0.45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x14ac:dyDescent="0.45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x14ac:dyDescent="0.45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5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5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x14ac:dyDescent="0.45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5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5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x14ac:dyDescent="0.45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x14ac:dyDescent="0.45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x14ac:dyDescent="0.45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x14ac:dyDescent="0.45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x14ac:dyDescent="0.45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5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x14ac:dyDescent="0.45">
      <c r="B32" s="12"/>
      <c r="C32" s="12"/>
      <c r="D32" s="13" t="s">
        <v>30</v>
      </c>
      <c r="E32" s="14">
        <f>+E33+E34+E35+E36+E37+E38+E39+E40+E41+E42+E43+E44</f>
        <v>184882000</v>
      </c>
      <c r="F32" s="14">
        <f>+F33+F34+F35+F36+F37+F38+F39+F40+F41+F42+F43+F44</f>
        <v>183788364</v>
      </c>
      <c r="G32" s="14">
        <f t="shared" si="0"/>
        <v>1093636</v>
      </c>
      <c r="H32" s="14"/>
    </row>
    <row r="33" spans="2:8" x14ac:dyDescent="0.45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x14ac:dyDescent="0.45">
      <c r="B34" s="12"/>
      <c r="C34" s="12"/>
      <c r="D34" s="13" t="s">
        <v>32</v>
      </c>
      <c r="E34" s="14">
        <v>70000</v>
      </c>
      <c r="F34" s="14">
        <v>75400</v>
      </c>
      <c r="G34" s="14">
        <f t="shared" si="0"/>
        <v>-5400</v>
      </c>
      <c r="H34" s="14"/>
    </row>
    <row r="35" spans="2:8" x14ac:dyDescent="0.45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5">
      <c r="B36" s="12"/>
      <c r="C36" s="12"/>
      <c r="D36" s="13" t="s">
        <v>34</v>
      </c>
      <c r="E36" s="14">
        <v>113000</v>
      </c>
      <c r="F36" s="14">
        <v>122831</v>
      </c>
      <c r="G36" s="14">
        <f t="shared" si="0"/>
        <v>-9831</v>
      </c>
      <c r="H36" s="14"/>
    </row>
    <row r="37" spans="2:8" x14ac:dyDescent="0.45">
      <c r="B37" s="12"/>
      <c r="C37" s="12"/>
      <c r="D37" s="13" t="s">
        <v>35</v>
      </c>
      <c r="E37" s="14">
        <v>70690000</v>
      </c>
      <c r="F37" s="14">
        <v>70600536</v>
      </c>
      <c r="G37" s="14">
        <f t="shared" si="0"/>
        <v>89464</v>
      </c>
      <c r="H37" s="14"/>
    </row>
    <row r="38" spans="2:8" x14ac:dyDescent="0.45">
      <c r="B38" s="12"/>
      <c r="C38" s="12"/>
      <c r="D38" s="13" t="s">
        <v>36</v>
      </c>
      <c r="E38" s="14">
        <v>8765000</v>
      </c>
      <c r="F38" s="14">
        <v>8515881</v>
      </c>
      <c r="G38" s="14">
        <f t="shared" si="0"/>
        <v>249119</v>
      </c>
      <c r="H38" s="14"/>
    </row>
    <row r="39" spans="2:8" x14ac:dyDescent="0.45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x14ac:dyDescent="0.45">
      <c r="B40" s="12"/>
      <c r="C40" s="12"/>
      <c r="D40" s="13" t="s">
        <v>38</v>
      </c>
      <c r="E40" s="14">
        <v>87580000</v>
      </c>
      <c r="F40" s="14">
        <v>87117514</v>
      </c>
      <c r="G40" s="14">
        <f t="shared" si="0"/>
        <v>462486</v>
      </c>
      <c r="H40" s="14"/>
    </row>
    <row r="41" spans="2:8" x14ac:dyDescent="0.45">
      <c r="B41" s="12"/>
      <c r="C41" s="12"/>
      <c r="D41" s="13" t="s">
        <v>39</v>
      </c>
      <c r="E41" s="14">
        <v>15924000</v>
      </c>
      <c r="F41" s="14">
        <v>15604030</v>
      </c>
      <c r="G41" s="14">
        <f t="shared" si="0"/>
        <v>319970</v>
      </c>
      <c r="H41" s="14"/>
    </row>
    <row r="42" spans="2:8" x14ac:dyDescent="0.45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x14ac:dyDescent="0.45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5">
      <c r="B44" s="12"/>
      <c r="C44" s="12"/>
      <c r="D44" s="13" t="s">
        <v>42</v>
      </c>
      <c r="E44" s="14">
        <v>1740000</v>
      </c>
      <c r="F44" s="14">
        <v>1752172</v>
      </c>
      <c r="G44" s="14">
        <f t="shared" si="0"/>
        <v>-12172</v>
      </c>
      <c r="H44" s="14"/>
    </row>
    <row r="45" spans="2:8" x14ac:dyDescent="0.45">
      <c r="B45" s="12"/>
      <c r="C45" s="12"/>
      <c r="D45" s="13" t="s">
        <v>43</v>
      </c>
      <c r="E45" s="14">
        <f>+E46+E47+E48+E49+E50+E51+E52+E53+E54</f>
        <v>1754000</v>
      </c>
      <c r="F45" s="14">
        <f>+F46+F47+F48+F49+F50+F51+F52+F53+F54</f>
        <v>3233553</v>
      </c>
      <c r="G45" s="14">
        <f t="shared" si="0"/>
        <v>-1479553</v>
      </c>
      <c r="H45" s="14"/>
    </row>
    <row r="46" spans="2:8" x14ac:dyDescent="0.45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5">
      <c r="B47" s="12"/>
      <c r="C47" s="12"/>
      <c r="D47" s="13" t="s">
        <v>45</v>
      </c>
      <c r="E47" s="14">
        <v>1724000</v>
      </c>
      <c r="F47" s="14">
        <v>3178113</v>
      </c>
      <c r="G47" s="14">
        <f t="shared" si="0"/>
        <v>-1454113</v>
      </c>
      <c r="H47" s="14"/>
    </row>
    <row r="48" spans="2:8" x14ac:dyDescent="0.45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5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5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5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5">
      <c r="B52" s="12"/>
      <c r="C52" s="12"/>
      <c r="D52" s="13" t="s">
        <v>50</v>
      </c>
      <c r="E52" s="14">
        <v>30000</v>
      </c>
      <c r="F52" s="14">
        <v>55440</v>
      </c>
      <c r="G52" s="14">
        <f t="shared" si="0"/>
        <v>-25440</v>
      </c>
      <c r="H52" s="14"/>
    </row>
    <row r="53" spans="2:8" x14ac:dyDescent="0.45">
      <c r="B53" s="12"/>
      <c r="C53" s="12"/>
      <c r="D53" s="13" t="s">
        <v>51</v>
      </c>
      <c r="E53" s="14"/>
      <c r="F53" s="14"/>
      <c r="G53" s="14">
        <f t="shared" si="0"/>
        <v>0</v>
      </c>
      <c r="H53" s="14"/>
    </row>
    <row r="54" spans="2:8" x14ac:dyDescent="0.45">
      <c r="B54" s="12"/>
      <c r="C54" s="12"/>
      <c r="D54" s="13" t="s">
        <v>52</v>
      </c>
      <c r="E54" s="14"/>
      <c r="F54" s="14"/>
      <c r="G54" s="14">
        <f t="shared" si="0"/>
        <v>0</v>
      </c>
      <c r="H54" s="14"/>
    </row>
    <row r="55" spans="2:8" x14ac:dyDescent="0.45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x14ac:dyDescent="0.45">
      <c r="B56" s="12"/>
      <c r="C56" s="12"/>
      <c r="D56" s="13" t="s">
        <v>54</v>
      </c>
      <c r="E56" s="14">
        <f>+E57+E64</f>
        <v>0</v>
      </c>
      <c r="F56" s="14">
        <f>+F57+F64</f>
        <v>0</v>
      </c>
      <c r="G56" s="14">
        <f t="shared" si="0"/>
        <v>0</v>
      </c>
      <c r="H56" s="14"/>
    </row>
    <row r="57" spans="2:8" x14ac:dyDescent="0.45">
      <c r="B57" s="12"/>
      <c r="C57" s="12"/>
      <c r="D57" s="13" t="s">
        <v>55</v>
      </c>
      <c r="E57" s="14">
        <f>+E58+E59+E60+E61+E62+E63</f>
        <v>0</v>
      </c>
      <c r="F57" s="14">
        <f>+F58+F59+F60+F61+F62+F63</f>
        <v>0</v>
      </c>
      <c r="G57" s="14">
        <f t="shared" si="0"/>
        <v>0</v>
      </c>
      <c r="H57" s="14"/>
    </row>
    <row r="58" spans="2:8" x14ac:dyDescent="0.45">
      <c r="B58" s="12"/>
      <c r="C58" s="12"/>
      <c r="D58" s="13" t="s">
        <v>56</v>
      </c>
      <c r="E58" s="14"/>
      <c r="F58" s="14"/>
      <c r="G58" s="14">
        <f t="shared" si="0"/>
        <v>0</v>
      </c>
      <c r="H58" s="14"/>
    </row>
    <row r="59" spans="2:8" x14ac:dyDescent="0.45">
      <c r="B59" s="12"/>
      <c r="C59" s="12"/>
      <c r="D59" s="13" t="s">
        <v>42</v>
      </c>
      <c r="E59" s="14"/>
      <c r="F59" s="14"/>
      <c r="G59" s="14">
        <f t="shared" si="0"/>
        <v>0</v>
      </c>
      <c r="H59" s="14"/>
    </row>
    <row r="60" spans="2:8" x14ac:dyDescent="0.45">
      <c r="B60" s="12"/>
      <c r="C60" s="12"/>
      <c r="D60" s="13" t="s">
        <v>44</v>
      </c>
      <c r="E60" s="14"/>
      <c r="F60" s="14"/>
      <c r="G60" s="14">
        <f t="shared" si="0"/>
        <v>0</v>
      </c>
      <c r="H60" s="14"/>
    </row>
    <row r="61" spans="2:8" x14ac:dyDescent="0.45">
      <c r="B61" s="12"/>
      <c r="C61" s="12"/>
      <c r="D61" s="13" t="s">
        <v>45</v>
      </c>
      <c r="E61" s="14"/>
      <c r="F61" s="14"/>
      <c r="G61" s="14">
        <f t="shared" si="0"/>
        <v>0</v>
      </c>
      <c r="H61" s="14"/>
    </row>
    <row r="62" spans="2:8" x14ac:dyDescent="0.45">
      <c r="B62" s="12"/>
      <c r="C62" s="12"/>
      <c r="D62" s="13" t="s">
        <v>46</v>
      </c>
      <c r="E62" s="14"/>
      <c r="F62" s="14"/>
      <c r="G62" s="14">
        <f t="shared" si="0"/>
        <v>0</v>
      </c>
      <c r="H62" s="14"/>
    </row>
    <row r="63" spans="2:8" x14ac:dyDescent="0.45">
      <c r="B63" s="12"/>
      <c r="C63" s="12"/>
      <c r="D63" s="13" t="s">
        <v>52</v>
      </c>
      <c r="E63" s="14"/>
      <c r="F63" s="14"/>
      <c r="G63" s="14">
        <f t="shared" si="0"/>
        <v>0</v>
      </c>
      <c r="H63" s="14"/>
    </row>
    <row r="64" spans="2:8" x14ac:dyDescent="0.45">
      <c r="B64" s="12"/>
      <c r="C64" s="12"/>
      <c r="D64" s="13" t="s">
        <v>43</v>
      </c>
      <c r="E64" s="14">
        <f>+E65</f>
        <v>0</v>
      </c>
      <c r="F64" s="14">
        <f>+F65</f>
        <v>0</v>
      </c>
      <c r="G64" s="14">
        <f t="shared" si="0"/>
        <v>0</v>
      </c>
      <c r="H64" s="14"/>
    </row>
    <row r="65" spans="2:8" x14ac:dyDescent="0.45">
      <c r="B65" s="12"/>
      <c r="C65" s="12"/>
      <c r="D65" s="13" t="s">
        <v>52</v>
      </c>
      <c r="E65" s="14"/>
      <c r="F65" s="14"/>
      <c r="G65" s="14">
        <f t="shared" si="0"/>
        <v>0</v>
      </c>
      <c r="H65" s="14"/>
    </row>
    <row r="66" spans="2:8" x14ac:dyDescent="0.45">
      <c r="B66" s="12"/>
      <c r="C66" s="12"/>
      <c r="D66" s="13" t="s">
        <v>57</v>
      </c>
      <c r="E66" s="14">
        <f>+E67+E68</f>
        <v>0</v>
      </c>
      <c r="F66" s="14">
        <f>+F67+F68</f>
        <v>0</v>
      </c>
      <c r="G66" s="14">
        <f t="shared" si="0"/>
        <v>0</v>
      </c>
      <c r="H66" s="14"/>
    </row>
    <row r="67" spans="2:8" x14ac:dyDescent="0.45">
      <c r="B67" s="12"/>
      <c r="C67" s="12"/>
      <c r="D67" s="13" t="s">
        <v>58</v>
      </c>
      <c r="E67" s="14"/>
      <c r="F67" s="14"/>
      <c r="G67" s="14">
        <f t="shared" si="0"/>
        <v>0</v>
      </c>
      <c r="H67" s="14"/>
    </row>
    <row r="68" spans="2:8" x14ac:dyDescent="0.45">
      <c r="B68" s="12"/>
      <c r="C68" s="12"/>
      <c r="D68" s="13" t="s">
        <v>59</v>
      </c>
      <c r="E68" s="14"/>
      <c r="F68" s="14"/>
      <c r="G68" s="14">
        <f t="shared" si="0"/>
        <v>0</v>
      </c>
      <c r="H68" s="14"/>
    </row>
    <row r="69" spans="2:8" x14ac:dyDescent="0.45">
      <c r="B69" s="12"/>
      <c r="C69" s="12"/>
      <c r="D69" s="13" t="s">
        <v>60</v>
      </c>
      <c r="E69" s="14"/>
      <c r="F69" s="14"/>
      <c r="G69" s="14">
        <f t="shared" si="0"/>
        <v>0</v>
      </c>
      <c r="H69" s="14"/>
    </row>
    <row r="70" spans="2:8" x14ac:dyDescent="0.45">
      <c r="B70" s="12"/>
      <c r="C70" s="12"/>
      <c r="D70" s="13" t="s">
        <v>61</v>
      </c>
      <c r="E70" s="14"/>
      <c r="F70" s="14"/>
      <c r="G70" s="14">
        <f t="shared" si="0"/>
        <v>0</v>
      </c>
      <c r="H70" s="14"/>
    </row>
    <row r="71" spans="2:8" x14ac:dyDescent="0.45">
      <c r="B71" s="12"/>
      <c r="C71" s="12"/>
      <c r="D71" s="13" t="s">
        <v>62</v>
      </c>
      <c r="E71" s="14">
        <v>33000</v>
      </c>
      <c r="F71" s="14">
        <v>34191</v>
      </c>
      <c r="G71" s="14">
        <f t="shared" ref="G71:G134" si="1">E71-F71</f>
        <v>-1191</v>
      </c>
      <c r="H71" s="14"/>
    </row>
    <row r="72" spans="2:8" x14ac:dyDescent="0.45">
      <c r="B72" s="12"/>
      <c r="C72" s="12"/>
      <c r="D72" s="13" t="s">
        <v>63</v>
      </c>
      <c r="E72" s="14">
        <f>+E73+E74+E75+E77</f>
        <v>1410000</v>
      </c>
      <c r="F72" s="14">
        <f>+F73+F74+F75+F77</f>
        <v>5040907</v>
      </c>
      <c r="G72" s="14">
        <f t="shared" si="1"/>
        <v>-3630907</v>
      </c>
      <c r="H72" s="14"/>
    </row>
    <row r="73" spans="2:8" x14ac:dyDescent="0.45">
      <c r="B73" s="12"/>
      <c r="C73" s="12"/>
      <c r="D73" s="13" t="s">
        <v>64</v>
      </c>
      <c r="E73" s="14"/>
      <c r="F73" s="14">
        <v>18000</v>
      </c>
      <c r="G73" s="14">
        <f t="shared" si="1"/>
        <v>-18000</v>
      </c>
      <c r="H73" s="14"/>
    </row>
    <row r="74" spans="2:8" x14ac:dyDescent="0.45">
      <c r="B74" s="12"/>
      <c r="C74" s="12"/>
      <c r="D74" s="13" t="s">
        <v>65</v>
      </c>
      <c r="E74" s="14">
        <v>910000</v>
      </c>
      <c r="F74" s="14">
        <v>1066230</v>
      </c>
      <c r="G74" s="14">
        <f t="shared" si="1"/>
        <v>-156230</v>
      </c>
      <c r="H74" s="14"/>
    </row>
    <row r="75" spans="2:8" x14ac:dyDescent="0.45">
      <c r="B75" s="12"/>
      <c r="C75" s="12"/>
      <c r="D75" s="13" t="s">
        <v>66</v>
      </c>
      <c r="E75" s="14">
        <f>+E76</f>
        <v>500000</v>
      </c>
      <c r="F75" s="14">
        <f>+F76</f>
        <v>3956677</v>
      </c>
      <c r="G75" s="14">
        <f t="shared" si="1"/>
        <v>-3456677</v>
      </c>
      <c r="H75" s="14"/>
    </row>
    <row r="76" spans="2:8" x14ac:dyDescent="0.45">
      <c r="B76" s="12"/>
      <c r="C76" s="12"/>
      <c r="D76" s="13" t="s">
        <v>67</v>
      </c>
      <c r="E76" s="14">
        <v>500000</v>
      </c>
      <c r="F76" s="14">
        <v>3956677</v>
      </c>
      <c r="G76" s="14">
        <f t="shared" si="1"/>
        <v>-3456677</v>
      </c>
      <c r="H76" s="14"/>
    </row>
    <row r="77" spans="2:8" x14ac:dyDescent="0.45">
      <c r="B77" s="12"/>
      <c r="C77" s="12"/>
      <c r="D77" s="13" t="s">
        <v>68</v>
      </c>
      <c r="E77" s="14"/>
      <c r="F77" s="14"/>
      <c r="G77" s="14">
        <f t="shared" si="1"/>
        <v>0</v>
      </c>
      <c r="H77" s="14"/>
    </row>
    <row r="78" spans="2:8" x14ac:dyDescent="0.45">
      <c r="B78" s="12"/>
      <c r="C78" s="12"/>
      <c r="D78" s="13" t="s">
        <v>69</v>
      </c>
      <c r="E78" s="14"/>
      <c r="F78" s="14"/>
      <c r="G78" s="14">
        <f t="shared" si="1"/>
        <v>0</v>
      </c>
      <c r="H78" s="14"/>
    </row>
    <row r="79" spans="2:8" x14ac:dyDescent="0.45">
      <c r="B79" s="12"/>
      <c r="C79" s="15"/>
      <c r="D79" s="16" t="s">
        <v>70</v>
      </c>
      <c r="E79" s="17">
        <f>+E6+E56+E66+E69+E70+E71+E72+E78</f>
        <v>719247000</v>
      </c>
      <c r="F79" s="17">
        <f>+F6+F56+F66+F69+F70+F71+F72+F78</f>
        <v>724301845</v>
      </c>
      <c r="G79" s="17">
        <f t="shared" si="1"/>
        <v>-5054845</v>
      </c>
      <c r="H79" s="17"/>
    </row>
    <row r="80" spans="2:8" x14ac:dyDescent="0.45">
      <c r="B80" s="12"/>
      <c r="C80" s="9" t="s">
        <v>71</v>
      </c>
      <c r="D80" s="13" t="s">
        <v>72</v>
      </c>
      <c r="E80" s="14">
        <f>+E81+E82+E83+E104+E105+E106+E107+E108</f>
        <v>448562220</v>
      </c>
      <c r="F80" s="14">
        <f>+F81+F82+F83+F104+F105+F106+F107+F108</f>
        <v>445203476</v>
      </c>
      <c r="G80" s="14">
        <f t="shared" si="1"/>
        <v>3358744</v>
      </c>
      <c r="H80" s="14"/>
    </row>
    <row r="81" spans="2:8" x14ac:dyDescent="0.45">
      <c r="B81" s="12"/>
      <c r="C81" s="12"/>
      <c r="D81" s="13" t="s">
        <v>73</v>
      </c>
      <c r="E81" s="14"/>
      <c r="F81" s="14"/>
      <c r="G81" s="14">
        <f t="shared" si="1"/>
        <v>0</v>
      </c>
      <c r="H81" s="14"/>
    </row>
    <row r="82" spans="2:8" x14ac:dyDescent="0.45">
      <c r="B82" s="12"/>
      <c r="C82" s="12"/>
      <c r="D82" s="13" t="s">
        <v>74</v>
      </c>
      <c r="E82" s="14"/>
      <c r="F82" s="14"/>
      <c r="G82" s="14">
        <f t="shared" si="1"/>
        <v>0</v>
      </c>
      <c r="H82" s="14"/>
    </row>
    <row r="83" spans="2:8" x14ac:dyDescent="0.45">
      <c r="B83" s="12"/>
      <c r="C83" s="12"/>
      <c r="D83" s="13" t="s">
        <v>75</v>
      </c>
      <c r="E83" s="14">
        <f>+E84+E85+E86+E87+E88+E89+E90+E91+E92+E93+E94+E95+E96+E97+E98+E99+E100+E101+E102+E103</f>
        <v>222482220</v>
      </c>
      <c r="F83" s="14">
        <f>+F84+F85+F86+F87+F88+F89+F90+F91+F92+F93+F94+F95+F96+F97+F98+F99+F100+F101+F102+F103</f>
        <v>219924749</v>
      </c>
      <c r="G83" s="14">
        <f t="shared" si="1"/>
        <v>2557471</v>
      </c>
      <c r="H83" s="14"/>
    </row>
    <row r="84" spans="2:8" x14ac:dyDescent="0.45">
      <c r="B84" s="12"/>
      <c r="C84" s="12"/>
      <c r="D84" s="13" t="s">
        <v>76</v>
      </c>
      <c r="E84" s="14">
        <v>135840000</v>
      </c>
      <c r="F84" s="14">
        <v>135683313</v>
      </c>
      <c r="G84" s="14">
        <f t="shared" si="1"/>
        <v>156687</v>
      </c>
      <c r="H84" s="14"/>
    </row>
    <row r="85" spans="2:8" x14ac:dyDescent="0.45">
      <c r="B85" s="12"/>
      <c r="C85" s="12"/>
      <c r="D85" s="13" t="s">
        <v>77</v>
      </c>
      <c r="E85" s="14">
        <v>7553000</v>
      </c>
      <c r="F85" s="14">
        <v>7553000</v>
      </c>
      <c r="G85" s="14">
        <f t="shared" si="1"/>
        <v>0</v>
      </c>
      <c r="H85" s="14"/>
    </row>
    <row r="86" spans="2:8" x14ac:dyDescent="0.45">
      <c r="B86" s="12"/>
      <c r="C86" s="12"/>
      <c r="D86" s="13" t="s">
        <v>78</v>
      </c>
      <c r="E86" s="14">
        <v>3545000</v>
      </c>
      <c r="F86" s="14">
        <v>3545000</v>
      </c>
      <c r="G86" s="14">
        <f t="shared" si="1"/>
        <v>0</v>
      </c>
      <c r="H86" s="14"/>
    </row>
    <row r="87" spans="2:8" x14ac:dyDescent="0.45">
      <c r="B87" s="12"/>
      <c r="C87" s="12"/>
      <c r="D87" s="13" t="s">
        <v>79</v>
      </c>
      <c r="E87" s="14">
        <v>2385000</v>
      </c>
      <c r="F87" s="14">
        <v>2395000</v>
      </c>
      <c r="G87" s="14">
        <f t="shared" si="1"/>
        <v>-10000</v>
      </c>
      <c r="H87" s="14"/>
    </row>
    <row r="88" spans="2:8" x14ac:dyDescent="0.45">
      <c r="B88" s="12"/>
      <c r="C88" s="12"/>
      <c r="D88" s="13" t="s">
        <v>80</v>
      </c>
      <c r="E88" s="14">
        <v>1500000</v>
      </c>
      <c r="F88" s="14">
        <v>1490000</v>
      </c>
      <c r="G88" s="14">
        <f t="shared" si="1"/>
        <v>10000</v>
      </c>
      <c r="H88" s="14"/>
    </row>
    <row r="89" spans="2:8" x14ac:dyDescent="0.45">
      <c r="B89" s="12"/>
      <c r="C89" s="12"/>
      <c r="D89" s="13" t="s">
        <v>81</v>
      </c>
      <c r="E89" s="14">
        <v>1670000</v>
      </c>
      <c r="F89" s="14">
        <v>1683750</v>
      </c>
      <c r="G89" s="14">
        <f t="shared" si="1"/>
        <v>-13750</v>
      </c>
      <c r="H89" s="14"/>
    </row>
    <row r="90" spans="2:8" x14ac:dyDescent="0.45">
      <c r="B90" s="12"/>
      <c r="C90" s="12"/>
      <c r="D90" s="13" t="s">
        <v>82</v>
      </c>
      <c r="E90" s="14">
        <v>230000</v>
      </c>
      <c r="F90" s="14">
        <v>208250</v>
      </c>
      <c r="G90" s="14">
        <f t="shared" si="1"/>
        <v>21750</v>
      </c>
      <c r="H90" s="14"/>
    </row>
    <row r="91" spans="2:8" x14ac:dyDescent="0.45">
      <c r="B91" s="12"/>
      <c r="C91" s="12"/>
      <c r="D91" s="13" t="s">
        <v>83</v>
      </c>
      <c r="E91" s="14">
        <v>14770000</v>
      </c>
      <c r="F91" s="14">
        <v>13389000</v>
      </c>
      <c r="G91" s="14">
        <f t="shared" si="1"/>
        <v>1381000</v>
      </c>
      <c r="H91" s="14"/>
    </row>
    <row r="92" spans="2:8" x14ac:dyDescent="0.45">
      <c r="B92" s="12"/>
      <c r="C92" s="12"/>
      <c r="D92" s="13" t="s">
        <v>84</v>
      </c>
      <c r="E92" s="14">
        <v>2600000</v>
      </c>
      <c r="F92" s="14">
        <v>2522412</v>
      </c>
      <c r="G92" s="14">
        <f t="shared" si="1"/>
        <v>77588</v>
      </c>
      <c r="H92" s="14"/>
    </row>
    <row r="93" spans="2:8" x14ac:dyDescent="0.45">
      <c r="B93" s="12"/>
      <c r="C93" s="12"/>
      <c r="D93" s="13" t="s">
        <v>85</v>
      </c>
      <c r="E93" s="14"/>
      <c r="F93" s="14"/>
      <c r="G93" s="14">
        <f t="shared" si="1"/>
        <v>0</v>
      </c>
      <c r="H93" s="14"/>
    </row>
    <row r="94" spans="2:8" x14ac:dyDescent="0.45">
      <c r="B94" s="12"/>
      <c r="C94" s="12"/>
      <c r="D94" s="13" t="s">
        <v>86</v>
      </c>
      <c r="E94" s="14">
        <v>770000</v>
      </c>
      <c r="F94" s="14">
        <v>729000</v>
      </c>
      <c r="G94" s="14">
        <f t="shared" si="1"/>
        <v>41000</v>
      </c>
      <c r="H94" s="14"/>
    </row>
    <row r="95" spans="2:8" x14ac:dyDescent="0.45">
      <c r="B95" s="12"/>
      <c r="C95" s="12"/>
      <c r="D95" s="13" t="s">
        <v>87</v>
      </c>
      <c r="E95" s="14"/>
      <c r="F95" s="14"/>
      <c r="G95" s="14">
        <f t="shared" si="1"/>
        <v>0</v>
      </c>
      <c r="H95" s="14"/>
    </row>
    <row r="96" spans="2:8" x14ac:dyDescent="0.45">
      <c r="B96" s="12"/>
      <c r="C96" s="12"/>
      <c r="D96" s="13" t="s">
        <v>88</v>
      </c>
      <c r="E96" s="14"/>
      <c r="F96" s="14"/>
      <c r="G96" s="14">
        <f t="shared" si="1"/>
        <v>0</v>
      </c>
      <c r="H96" s="14"/>
    </row>
    <row r="97" spans="2:8" x14ac:dyDescent="0.45">
      <c r="B97" s="12"/>
      <c r="C97" s="12"/>
      <c r="D97" s="13" t="s">
        <v>89</v>
      </c>
      <c r="E97" s="14">
        <v>21560000</v>
      </c>
      <c r="F97" s="14">
        <v>21575341</v>
      </c>
      <c r="G97" s="14">
        <f t="shared" si="1"/>
        <v>-15341</v>
      </c>
      <c r="H97" s="14"/>
    </row>
    <row r="98" spans="2:8" x14ac:dyDescent="0.45">
      <c r="B98" s="12"/>
      <c r="C98" s="12"/>
      <c r="D98" s="13" t="s">
        <v>90</v>
      </c>
      <c r="E98" s="14">
        <v>5471000</v>
      </c>
      <c r="F98" s="14">
        <v>5420939</v>
      </c>
      <c r="G98" s="14">
        <f t="shared" si="1"/>
        <v>50061</v>
      </c>
      <c r="H98" s="14"/>
    </row>
    <row r="99" spans="2:8" x14ac:dyDescent="0.45">
      <c r="B99" s="12"/>
      <c r="C99" s="12"/>
      <c r="D99" s="13" t="s">
        <v>91</v>
      </c>
      <c r="E99" s="14">
        <v>5511220</v>
      </c>
      <c r="F99" s="14">
        <v>4942700</v>
      </c>
      <c r="G99" s="14">
        <f t="shared" si="1"/>
        <v>568520</v>
      </c>
      <c r="H99" s="14"/>
    </row>
    <row r="100" spans="2:8" x14ac:dyDescent="0.45">
      <c r="B100" s="12"/>
      <c r="C100" s="12"/>
      <c r="D100" s="13" t="s">
        <v>92</v>
      </c>
      <c r="E100" s="14">
        <v>530000</v>
      </c>
      <c r="F100" s="14">
        <v>492035</v>
      </c>
      <c r="G100" s="14">
        <f t="shared" si="1"/>
        <v>37965</v>
      </c>
      <c r="H100" s="14"/>
    </row>
    <row r="101" spans="2:8" x14ac:dyDescent="0.45">
      <c r="B101" s="12"/>
      <c r="C101" s="12"/>
      <c r="D101" s="13" t="s">
        <v>93</v>
      </c>
      <c r="E101" s="14">
        <v>17600000</v>
      </c>
      <c r="F101" s="14">
        <v>17364773</v>
      </c>
      <c r="G101" s="14">
        <f t="shared" si="1"/>
        <v>235227</v>
      </c>
      <c r="H101" s="14"/>
    </row>
    <row r="102" spans="2:8" x14ac:dyDescent="0.45">
      <c r="B102" s="12"/>
      <c r="C102" s="12"/>
      <c r="D102" s="13" t="s">
        <v>94</v>
      </c>
      <c r="E102" s="14"/>
      <c r="F102" s="14"/>
      <c r="G102" s="14">
        <f t="shared" si="1"/>
        <v>0</v>
      </c>
      <c r="H102" s="14"/>
    </row>
    <row r="103" spans="2:8" x14ac:dyDescent="0.45">
      <c r="B103" s="12"/>
      <c r="C103" s="12"/>
      <c r="D103" s="13" t="s">
        <v>95</v>
      </c>
      <c r="E103" s="14">
        <v>947000</v>
      </c>
      <c r="F103" s="14">
        <v>930236</v>
      </c>
      <c r="G103" s="14">
        <f t="shared" si="1"/>
        <v>16764</v>
      </c>
      <c r="H103" s="14"/>
    </row>
    <row r="104" spans="2:8" x14ac:dyDescent="0.45">
      <c r="B104" s="12"/>
      <c r="C104" s="12"/>
      <c r="D104" s="13" t="s">
        <v>96</v>
      </c>
      <c r="E104" s="14">
        <v>41280000</v>
      </c>
      <c r="F104" s="14">
        <v>37316664</v>
      </c>
      <c r="G104" s="14">
        <f t="shared" si="1"/>
        <v>3963336</v>
      </c>
      <c r="H104" s="14"/>
    </row>
    <row r="105" spans="2:8" x14ac:dyDescent="0.45">
      <c r="B105" s="12"/>
      <c r="C105" s="12"/>
      <c r="D105" s="13" t="s">
        <v>97</v>
      </c>
      <c r="E105" s="14">
        <v>98700000</v>
      </c>
      <c r="F105" s="14">
        <v>98991179</v>
      </c>
      <c r="G105" s="14">
        <f t="shared" si="1"/>
        <v>-291179</v>
      </c>
      <c r="H105" s="14"/>
    </row>
    <row r="106" spans="2:8" x14ac:dyDescent="0.45">
      <c r="B106" s="12"/>
      <c r="C106" s="12"/>
      <c r="D106" s="13" t="s">
        <v>98</v>
      </c>
      <c r="E106" s="14">
        <v>31500000</v>
      </c>
      <c r="F106" s="14">
        <v>29669492</v>
      </c>
      <c r="G106" s="14">
        <f t="shared" si="1"/>
        <v>1830508</v>
      </c>
      <c r="H106" s="14"/>
    </row>
    <row r="107" spans="2:8" x14ac:dyDescent="0.45">
      <c r="B107" s="12"/>
      <c r="C107" s="12"/>
      <c r="D107" s="13" t="s">
        <v>99</v>
      </c>
      <c r="E107" s="14">
        <v>6100000</v>
      </c>
      <c r="F107" s="14">
        <v>3849073</v>
      </c>
      <c r="G107" s="14">
        <f t="shared" si="1"/>
        <v>2250927</v>
      </c>
      <c r="H107" s="14"/>
    </row>
    <row r="108" spans="2:8" x14ac:dyDescent="0.45">
      <c r="B108" s="12"/>
      <c r="C108" s="12"/>
      <c r="D108" s="13" t="s">
        <v>100</v>
      </c>
      <c r="E108" s="14">
        <f>+E109</f>
        <v>48500000</v>
      </c>
      <c r="F108" s="14">
        <f>+F109</f>
        <v>55452319</v>
      </c>
      <c r="G108" s="14">
        <f t="shared" si="1"/>
        <v>-6952319</v>
      </c>
      <c r="H108" s="14"/>
    </row>
    <row r="109" spans="2:8" x14ac:dyDescent="0.45">
      <c r="B109" s="12"/>
      <c r="C109" s="12"/>
      <c r="D109" s="13" t="s">
        <v>101</v>
      </c>
      <c r="E109" s="14">
        <v>48500000</v>
      </c>
      <c r="F109" s="14">
        <v>55452319</v>
      </c>
      <c r="G109" s="14">
        <f t="shared" si="1"/>
        <v>-6952319</v>
      </c>
      <c r="H109" s="14"/>
    </row>
    <row r="110" spans="2:8" x14ac:dyDescent="0.45">
      <c r="B110" s="12"/>
      <c r="C110" s="12"/>
      <c r="D110" s="13" t="s">
        <v>102</v>
      </c>
      <c r="E110" s="14">
        <f>+E111+E112+E113+E114+E115+E116+E117+E118+E119+E120+E121+E122+E123+E124+E125+E126+E127</f>
        <v>106630000</v>
      </c>
      <c r="F110" s="14">
        <f>+F111+F112+F113+F114+F115+F116+F117+F118+F119+F120+F121+F122+F123+F124+F125+F126+F127</f>
        <v>110359794</v>
      </c>
      <c r="G110" s="14">
        <f t="shared" si="1"/>
        <v>-3729794</v>
      </c>
      <c r="H110" s="14"/>
    </row>
    <row r="111" spans="2:8" x14ac:dyDescent="0.45">
      <c r="B111" s="12"/>
      <c r="C111" s="12"/>
      <c r="D111" s="13" t="s">
        <v>103</v>
      </c>
      <c r="E111" s="14">
        <v>44400000</v>
      </c>
      <c r="F111" s="14">
        <v>44732762</v>
      </c>
      <c r="G111" s="14">
        <f t="shared" si="1"/>
        <v>-332762</v>
      </c>
      <c r="H111" s="14"/>
    </row>
    <row r="112" spans="2:8" x14ac:dyDescent="0.45">
      <c r="B112" s="12"/>
      <c r="C112" s="12"/>
      <c r="D112" s="13" t="s">
        <v>104</v>
      </c>
      <c r="E112" s="14">
        <v>10800000</v>
      </c>
      <c r="F112" s="14">
        <v>10667476</v>
      </c>
      <c r="G112" s="14">
        <f t="shared" si="1"/>
        <v>132524</v>
      </c>
      <c r="H112" s="14"/>
    </row>
    <row r="113" spans="2:8" x14ac:dyDescent="0.45">
      <c r="B113" s="12"/>
      <c r="C113" s="12"/>
      <c r="D113" s="13" t="s">
        <v>105</v>
      </c>
      <c r="E113" s="14"/>
      <c r="F113" s="14"/>
      <c r="G113" s="14">
        <f t="shared" si="1"/>
        <v>0</v>
      </c>
      <c r="H113" s="14"/>
    </row>
    <row r="114" spans="2:8" x14ac:dyDescent="0.45">
      <c r="B114" s="12"/>
      <c r="C114" s="12"/>
      <c r="D114" s="13" t="s">
        <v>106</v>
      </c>
      <c r="E114" s="14">
        <v>1600000</v>
      </c>
      <c r="F114" s="14">
        <v>1431954</v>
      </c>
      <c r="G114" s="14">
        <f t="shared" si="1"/>
        <v>168046</v>
      </c>
      <c r="H114" s="14"/>
    </row>
    <row r="115" spans="2:8" x14ac:dyDescent="0.45">
      <c r="B115" s="12"/>
      <c r="C115" s="12"/>
      <c r="D115" s="13" t="s">
        <v>107</v>
      </c>
      <c r="E115" s="14"/>
      <c r="F115" s="14"/>
      <c r="G115" s="14">
        <f t="shared" si="1"/>
        <v>0</v>
      </c>
      <c r="H115" s="14"/>
    </row>
    <row r="116" spans="2:8" x14ac:dyDescent="0.45">
      <c r="B116" s="12"/>
      <c r="C116" s="12"/>
      <c r="D116" s="13" t="s">
        <v>108</v>
      </c>
      <c r="E116" s="14">
        <v>2100000</v>
      </c>
      <c r="F116" s="14">
        <v>2049542</v>
      </c>
      <c r="G116" s="14">
        <f t="shared" si="1"/>
        <v>50458</v>
      </c>
      <c r="H116" s="14"/>
    </row>
    <row r="117" spans="2:8" x14ac:dyDescent="0.45">
      <c r="B117" s="12"/>
      <c r="C117" s="12"/>
      <c r="D117" s="13" t="s">
        <v>109</v>
      </c>
      <c r="E117" s="14">
        <v>1040000</v>
      </c>
      <c r="F117" s="14">
        <v>1084592</v>
      </c>
      <c r="G117" s="14">
        <f t="shared" si="1"/>
        <v>-44592</v>
      </c>
      <c r="H117" s="14"/>
    </row>
    <row r="118" spans="2:8" x14ac:dyDescent="0.45">
      <c r="B118" s="12"/>
      <c r="C118" s="12"/>
      <c r="D118" s="13" t="s">
        <v>110</v>
      </c>
      <c r="E118" s="14"/>
      <c r="F118" s="14"/>
      <c r="G118" s="14">
        <f t="shared" si="1"/>
        <v>0</v>
      </c>
      <c r="H118" s="14"/>
    </row>
    <row r="119" spans="2:8" x14ac:dyDescent="0.45">
      <c r="B119" s="12"/>
      <c r="C119" s="12"/>
      <c r="D119" s="13" t="s">
        <v>111</v>
      </c>
      <c r="E119" s="14"/>
      <c r="F119" s="14"/>
      <c r="G119" s="14">
        <f t="shared" si="1"/>
        <v>0</v>
      </c>
      <c r="H119" s="14"/>
    </row>
    <row r="120" spans="2:8" x14ac:dyDescent="0.45">
      <c r="B120" s="12"/>
      <c r="C120" s="12"/>
      <c r="D120" s="13" t="s">
        <v>112</v>
      </c>
      <c r="E120" s="14">
        <v>33100000</v>
      </c>
      <c r="F120" s="14">
        <v>36558768</v>
      </c>
      <c r="G120" s="14">
        <f t="shared" si="1"/>
        <v>-3458768</v>
      </c>
      <c r="H120" s="14"/>
    </row>
    <row r="121" spans="2:8" x14ac:dyDescent="0.45">
      <c r="B121" s="12"/>
      <c r="C121" s="12"/>
      <c r="D121" s="13" t="s">
        <v>113</v>
      </c>
      <c r="E121" s="14">
        <v>70000</v>
      </c>
      <c r="F121" s="14">
        <v>62676</v>
      </c>
      <c r="G121" s="14">
        <f t="shared" si="1"/>
        <v>7324</v>
      </c>
      <c r="H121" s="14"/>
    </row>
    <row r="122" spans="2:8" x14ac:dyDescent="0.45">
      <c r="B122" s="12"/>
      <c r="C122" s="12"/>
      <c r="D122" s="13" t="s">
        <v>114</v>
      </c>
      <c r="E122" s="14">
        <v>9750000</v>
      </c>
      <c r="F122" s="14">
        <v>10157572</v>
      </c>
      <c r="G122" s="14">
        <f t="shared" si="1"/>
        <v>-407572</v>
      </c>
      <c r="H122" s="14"/>
    </row>
    <row r="123" spans="2:8" x14ac:dyDescent="0.45">
      <c r="B123" s="12"/>
      <c r="C123" s="12"/>
      <c r="D123" s="13" t="s">
        <v>115</v>
      </c>
      <c r="E123" s="14">
        <v>1310000</v>
      </c>
      <c r="F123" s="14">
        <v>1185975</v>
      </c>
      <c r="G123" s="14">
        <f t="shared" si="1"/>
        <v>124025</v>
      </c>
      <c r="H123" s="14"/>
    </row>
    <row r="124" spans="2:8" x14ac:dyDescent="0.45">
      <c r="B124" s="12"/>
      <c r="C124" s="12"/>
      <c r="D124" s="13" t="s">
        <v>116</v>
      </c>
      <c r="E124" s="14">
        <v>1260000</v>
      </c>
      <c r="F124" s="14">
        <v>1247780</v>
      </c>
      <c r="G124" s="14">
        <f t="shared" si="1"/>
        <v>12220</v>
      </c>
      <c r="H124" s="14"/>
    </row>
    <row r="125" spans="2:8" x14ac:dyDescent="0.45">
      <c r="B125" s="12"/>
      <c r="C125" s="12"/>
      <c r="D125" s="13" t="s">
        <v>117</v>
      </c>
      <c r="E125" s="14">
        <v>1200000</v>
      </c>
      <c r="F125" s="14">
        <v>1180697</v>
      </c>
      <c r="G125" s="14">
        <f t="shared" si="1"/>
        <v>19303</v>
      </c>
      <c r="H125" s="14"/>
    </row>
    <row r="126" spans="2:8" x14ac:dyDescent="0.45">
      <c r="B126" s="12"/>
      <c r="C126" s="12"/>
      <c r="D126" s="13" t="s">
        <v>118</v>
      </c>
      <c r="E126" s="14"/>
      <c r="F126" s="14"/>
      <c r="G126" s="14">
        <f t="shared" si="1"/>
        <v>0</v>
      </c>
      <c r="H126" s="14"/>
    </row>
    <row r="127" spans="2:8" x14ac:dyDescent="0.45">
      <c r="B127" s="12"/>
      <c r="C127" s="12"/>
      <c r="D127" s="13" t="s">
        <v>119</v>
      </c>
      <c r="E127" s="14"/>
      <c r="F127" s="14"/>
      <c r="G127" s="14">
        <f t="shared" si="1"/>
        <v>0</v>
      </c>
      <c r="H127" s="14"/>
    </row>
    <row r="128" spans="2:8" x14ac:dyDescent="0.45">
      <c r="B128" s="12"/>
      <c r="C128" s="12"/>
      <c r="D128" s="13" t="s">
        <v>120</v>
      </c>
      <c r="E128" s="14">
        <f>+E129+E130+E131+E132+E133+E134+E135+E136+E137+E138+E139+E140+E141+E142+E143+E144+E145+E146+E147+E148</f>
        <v>79592000</v>
      </c>
      <c r="F128" s="14">
        <f>+F129+F130+F131+F132+F133+F134+F135+F136+F137+F138+F139+F140+F141+F142+F143+F144+F145+F146+F147+F148</f>
        <v>80550451</v>
      </c>
      <c r="G128" s="14">
        <f t="shared" si="1"/>
        <v>-958451</v>
      </c>
      <c r="H128" s="14"/>
    </row>
    <row r="129" spans="2:8" x14ac:dyDescent="0.45">
      <c r="B129" s="12"/>
      <c r="C129" s="12"/>
      <c r="D129" s="13" t="s">
        <v>121</v>
      </c>
      <c r="E129" s="14">
        <v>4550000</v>
      </c>
      <c r="F129" s="14">
        <v>4505515</v>
      </c>
      <c r="G129" s="14">
        <f t="shared" si="1"/>
        <v>44485</v>
      </c>
      <c r="H129" s="14"/>
    </row>
    <row r="130" spans="2:8" x14ac:dyDescent="0.45">
      <c r="B130" s="12"/>
      <c r="C130" s="12"/>
      <c r="D130" s="13" t="s">
        <v>122</v>
      </c>
      <c r="E130" s="14">
        <v>880000</v>
      </c>
      <c r="F130" s="14">
        <v>555599</v>
      </c>
      <c r="G130" s="14">
        <f t="shared" si="1"/>
        <v>324401</v>
      </c>
      <c r="H130" s="14"/>
    </row>
    <row r="131" spans="2:8" x14ac:dyDescent="0.45">
      <c r="B131" s="12"/>
      <c r="C131" s="12"/>
      <c r="D131" s="13" t="s">
        <v>123</v>
      </c>
      <c r="E131" s="14">
        <v>630000</v>
      </c>
      <c r="F131" s="14">
        <v>638156</v>
      </c>
      <c r="G131" s="14">
        <f t="shared" si="1"/>
        <v>-8156</v>
      </c>
      <c r="H131" s="14"/>
    </row>
    <row r="132" spans="2:8" x14ac:dyDescent="0.45">
      <c r="B132" s="12"/>
      <c r="C132" s="12"/>
      <c r="D132" s="13" t="s">
        <v>124</v>
      </c>
      <c r="E132" s="14">
        <v>4512000</v>
      </c>
      <c r="F132" s="14">
        <v>4305992</v>
      </c>
      <c r="G132" s="14">
        <f t="shared" si="1"/>
        <v>206008</v>
      </c>
      <c r="H132" s="14"/>
    </row>
    <row r="133" spans="2:8" x14ac:dyDescent="0.45">
      <c r="B133" s="12"/>
      <c r="C133" s="12"/>
      <c r="D133" s="13" t="s">
        <v>125</v>
      </c>
      <c r="E133" s="14">
        <v>1750000</v>
      </c>
      <c r="F133" s="14">
        <v>1996302</v>
      </c>
      <c r="G133" s="14">
        <f t="shared" si="1"/>
        <v>-246302</v>
      </c>
      <c r="H133" s="14"/>
    </row>
    <row r="134" spans="2:8" x14ac:dyDescent="0.45">
      <c r="B134" s="12"/>
      <c r="C134" s="12"/>
      <c r="D134" s="13" t="s">
        <v>126</v>
      </c>
      <c r="E134" s="14">
        <v>230000</v>
      </c>
      <c r="F134" s="14">
        <v>208022</v>
      </c>
      <c r="G134" s="14">
        <f t="shared" si="1"/>
        <v>21978</v>
      </c>
      <c r="H134" s="14"/>
    </row>
    <row r="135" spans="2:8" x14ac:dyDescent="0.45">
      <c r="B135" s="12"/>
      <c r="C135" s="12"/>
      <c r="D135" s="13" t="s">
        <v>127</v>
      </c>
      <c r="E135" s="14">
        <v>3200000</v>
      </c>
      <c r="F135" s="14">
        <v>3200602</v>
      </c>
      <c r="G135" s="14">
        <f t="shared" ref="G135:G198" si="2">E135-F135</f>
        <v>-602</v>
      </c>
      <c r="H135" s="14"/>
    </row>
    <row r="136" spans="2:8" x14ac:dyDescent="0.45">
      <c r="B136" s="12"/>
      <c r="C136" s="12"/>
      <c r="D136" s="13" t="s">
        <v>128</v>
      </c>
      <c r="E136" s="14">
        <v>1190000</v>
      </c>
      <c r="F136" s="14">
        <v>1172376</v>
      </c>
      <c r="G136" s="14">
        <f t="shared" si="2"/>
        <v>17624</v>
      </c>
      <c r="H136" s="14"/>
    </row>
    <row r="137" spans="2:8" x14ac:dyDescent="0.45">
      <c r="B137" s="12"/>
      <c r="C137" s="12"/>
      <c r="D137" s="13" t="s">
        <v>129</v>
      </c>
      <c r="E137" s="14">
        <v>100000</v>
      </c>
      <c r="F137" s="14">
        <v>37482</v>
      </c>
      <c r="G137" s="14">
        <f t="shared" si="2"/>
        <v>62518</v>
      </c>
      <c r="H137" s="14"/>
    </row>
    <row r="138" spans="2:8" x14ac:dyDescent="0.45">
      <c r="B138" s="12"/>
      <c r="C138" s="12"/>
      <c r="D138" s="13" t="s">
        <v>130</v>
      </c>
      <c r="E138" s="14">
        <v>700000</v>
      </c>
      <c r="F138" s="14">
        <v>693440</v>
      </c>
      <c r="G138" s="14">
        <f t="shared" si="2"/>
        <v>6560</v>
      </c>
      <c r="H138" s="14"/>
    </row>
    <row r="139" spans="2:8" x14ac:dyDescent="0.45">
      <c r="B139" s="12"/>
      <c r="C139" s="12"/>
      <c r="D139" s="13" t="s">
        <v>131</v>
      </c>
      <c r="E139" s="14">
        <v>48500000</v>
      </c>
      <c r="F139" s="14">
        <v>49451558</v>
      </c>
      <c r="G139" s="14">
        <f t="shared" si="2"/>
        <v>-951558</v>
      </c>
      <c r="H139" s="14"/>
    </row>
    <row r="140" spans="2:8" x14ac:dyDescent="0.45">
      <c r="B140" s="12"/>
      <c r="C140" s="12"/>
      <c r="D140" s="13" t="s">
        <v>132</v>
      </c>
      <c r="E140" s="14">
        <v>5450000</v>
      </c>
      <c r="F140" s="14">
        <v>5836104</v>
      </c>
      <c r="G140" s="14">
        <f t="shared" si="2"/>
        <v>-386104</v>
      </c>
      <c r="H140" s="14"/>
    </row>
    <row r="141" spans="2:8" x14ac:dyDescent="0.45">
      <c r="B141" s="12"/>
      <c r="C141" s="12"/>
      <c r="D141" s="13" t="s">
        <v>115</v>
      </c>
      <c r="E141" s="14"/>
      <c r="F141" s="14"/>
      <c r="G141" s="14">
        <f t="shared" si="2"/>
        <v>0</v>
      </c>
      <c r="H141" s="14"/>
    </row>
    <row r="142" spans="2:8" x14ac:dyDescent="0.45">
      <c r="B142" s="12"/>
      <c r="C142" s="12"/>
      <c r="D142" s="13" t="s">
        <v>116</v>
      </c>
      <c r="E142" s="14"/>
      <c r="F142" s="14"/>
      <c r="G142" s="14">
        <f t="shared" si="2"/>
        <v>0</v>
      </c>
      <c r="H142" s="14"/>
    </row>
    <row r="143" spans="2:8" x14ac:dyDescent="0.45">
      <c r="B143" s="12"/>
      <c r="C143" s="12"/>
      <c r="D143" s="13" t="s">
        <v>133</v>
      </c>
      <c r="E143" s="14"/>
      <c r="F143" s="14"/>
      <c r="G143" s="14">
        <f t="shared" si="2"/>
        <v>0</v>
      </c>
      <c r="H143" s="14"/>
    </row>
    <row r="144" spans="2:8" x14ac:dyDescent="0.45">
      <c r="B144" s="12"/>
      <c r="C144" s="12"/>
      <c r="D144" s="13" t="s">
        <v>134</v>
      </c>
      <c r="E144" s="14">
        <v>100000</v>
      </c>
      <c r="F144" s="14">
        <v>108200</v>
      </c>
      <c r="G144" s="14">
        <f t="shared" si="2"/>
        <v>-8200</v>
      </c>
      <c r="H144" s="14"/>
    </row>
    <row r="145" spans="2:8" x14ac:dyDescent="0.45">
      <c r="B145" s="12"/>
      <c r="C145" s="12"/>
      <c r="D145" s="13" t="s">
        <v>135</v>
      </c>
      <c r="E145" s="14">
        <v>3000000</v>
      </c>
      <c r="F145" s="14">
        <v>3122106</v>
      </c>
      <c r="G145" s="14">
        <f t="shared" si="2"/>
        <v>-122106</v>
      </c>
      <c r="H145" s="14"/>
    </row>
    <row r="146" spans="2:8" x14ac:dyDescent="0.45">
      <c r="B146" s="12"/>
      <c r="C146" s="12"/>
      <c r="D146" s="13" t="s">
        <v>136</v>
      </c>
      <c r="E146" s="14">
        <v>140000</v>
      </c>
      <c r="F146" s="14">
        <v>138036</v>
      </c>
      <c r="G146" s="14">
        <f t="shared" si="2"/>
        <v>1964</v>
      </c>
      <c r="H146" s="14"/>
    </row>
    <row r="147" spans="2:8" x14ac:dyDescent="0.45">
      <c r="B147" s="12"/>
      <c r="C147" s="12"/>
      <c r="D147" s="13" t="s">
        <v>137</v>
      </c>
      <c r="E147" s="14">
        <v>4300000</v>
      </c>
      <c r="F147" s="14">
        <v>4132950</v>
      </c>
      <c r="G147" s="14">
        <f t="shared" si="2"/>
        <v>167050</v>
      </c>
      <c r="H147" s="14"/>
    </row>
    <row r="148" spans="2:8" x14ac:dyDescent="0.45">
      <c r="B148" s="12"/>
      <c r="C148" s="12"/>
      <c r="D148" s="13" t="s">
        <v>119</v>
      </c>
      <c r="E148" s="14">
        <f>+E149</f>
        <v>360000</v>
      </c>
      <c r="F148" s="14">
        <f>+F149</f>
        <v>448011</v>
      </c>
      <c r="G148" s="14">
        <f t="shared" si="2"/>
        <v>-88011</v>
      </c>
      <c r="H148" s="14"/>
    </row>
    <row r="149" spans="2:8" x14ac:dyDescent="0.45">
      <c r="B149" s="12"/>
      <c r="C149" s="12"/>
      <c r="D149" s="13" t="s">
        <v>138</v>
      </c>
      <c r="E149" s="14">
        <v>360000</v>
      </c>
      <c r="F149" s="14">
        <v>448011</v>
      </c>
      <c r="G149" s="14">
        <f t="shared" si="2"/>
        <v>-88011</v>
      </c>
      <c r="H149" s="14"/>
    </row>
    <row r="150" spans="2:8" x14ac:dyDescent="0.45">
      <c r="B150" s="12"/>
      <c r="C150" s="12"/>
      <c r="D150" s="13" t="s">
        <v>139</v>
      </c>
      <c r="E150" s="14"/>
      <c r="F150" s="14"/>
      <c r="G150" s="14">
        <f t="shared" si="2"/>
        <v>0</v>
      </c>
      <c r="H150" s="14"/>
    </row>
    <row r="151" spans="2:8" x14ac:dyDescent="0.45">
      <c r="B151" s="12"/>
      <c r="C151" s="12"/>
      <c r="D151" s="13" t="s">
        <v>140</v>
      </c>
      <c r="E151" s="14">
        <v>6785526</v>
      </c>
      <c r="F151" s="14">
        <v>6785526</v>
      </c>
      <c r="G151" s="14">
        <f t="shared" si="2"/>
        <v>0</v>
      </c>
      <c r="H151" s="14"/>
    </row>
    <row r="152" spans="2:8" x14ac:dyDescent="0.45">
      <c r="B152" s="12"/>
      <c r="C152" s="12"/>
      <c r="D152" s="13" t="s">
        <v>141</v>
      </c>
      <c r="E152" s="14">
        <f>+E153+E154+E156+E157</f>
        <v>1100000</v>
      </c>
      <c r="F152" s="14">
        <f>+F153+F154+F156+F157</f>
        <v>1194880</v>
      </c>
      <c r="G152" s="14">
        <f t="shared" si="2"/>
        <v>-94880</v>
      </c>
      <c r="H152" s="14"/>
    </row>
    <row r="153" spans="2:8" x14ac:dyDescent="0.45">
      <c r="B153" s="12"/>
      <c r="C153" s="12"/>
      <c r="D153" s="13" t="s">
        <v>142</v>
      </c>
      <c r="E153" s="14">
        <v>1100000</v>
      </c>
      <c r="F153" s="14">
        <v>1086228</v>
      </c>
      <c r="G153" s="14">
        <f t="shared" si="2"/>
        <v>13772</v>
      </c>
      <c r="H153" s="14"/>
    </row>
    <row r="154" spans="2:8" x14ac:dyDescent="0.45">
      <c r="B154" s="12"/>
      <c r="C154" s="12"/>
      <c r="D154" s="13" t="s">
        <v>119</v>
      </c>
      <c r="E154" s="14">
        <f>+E155</f>
        <v>0</v>
      </c>
      <c r="F154" s="14">
        <f>+F155</f>
        <v>108652</v>
      </c>
      <c r="G154" s="14">
        <f t="shared" si="2"/>
        <v>-108652</v>
      </c>
      <c r="H154" s="14"/>
    </row>
    <row r="155" spans="2:8" x14ac:dyDescent="0.45">
      <c r="B155" s="12"/>
      <c r="C155" s="12"/>
      <c r="D155" s="13" t="s">
        <v>138</v>
      </c>
      <c r="E155" s="14"/>
      <c r="F155" s="14">
        <v>108652</v>
      </c>
      <c r="G155" s="14">
        <f t="shared" si="2"/>
        <v>-108652</v>
      </c>
      <c r="H155" s="14"/>
    </row>
    <row r="156" spans="2:8" x14ac:dyDescent="0.45">
      <c r="B156" s="12"/>
      <c r="C156" s="12"/>
      <c r="D156" s="13" t="s">
        <v>143</v>
      </c>
      <c r="E156" s="14"/>
      <c r="F156" s="14"/>
      <c r="G156" s="14">
        <f t="shared" si="2"/>
        <v>0</v>
      </c>
      <c r="H156" s="14"/>
    </row>
    <row r="157" spans="2:8" x14ac:dyDescent="0.45">
      <c r="B157" s="12"/>
      <c r="C157" s="12"/>
      <c r="D157" s="13" t="s">
        <v>144</v>
      </c>
      <c r="E157" s="14"/>
      <c r="F157" s="14"/>
      <c r="G157" s="14">
        <f t="shared" si="2"/>
        <v>0</v>
      </c>
      <c r="H157" s="14"/>
    </row>
    <row r="158" spans="2:8" x14ac:dyDescent="0.45">
      <c r="B158" s="12"/>
      <c r="C158" s="12"/>
      <c r="D158" s="13" t="s">
        <v>145</v>
      </c>
      <c r="E158" s="14">
        <f>+E159+E161+E162</f>
        <v>0</v>
      </c>
      <c r="F158" s="14">
        <f>+F159+F161+F162</f>
        <v>0</v>
      </c>
      <c r="G158" s="14">
        <f t="shared" si="2"/>
        <v>0</v>
      </c>
      <c r="H158" s="14"/>
    </row>
    <row r="159" spans="2:8" x14ac:dyDescent="0.45">
      <c r="B159" s="12"/>
      <c r="C159" s="12"/>
      <c r="D159" s="13" t="s">
        <v>146</v>
      </c>
      <c r="E159" s="14">
        <f>+E160</f>
        <v>0</v>
      </c>
      <c r="F159" s="14">
        <f>+F160</f>
        <v>0</v>
      </c>
      <c r="G159" s="14">
        <f t="shared" si="2"/>
        <v>0</v>
      </c>
      <c r="H159" s="14"/>
    </row>
    <row r="160" spans="2:8" x14ac:dyDescent="0.45">
      <c r="B160" s="12"/>
      <c r="C160" s="12"/>
      <c r="D160" s="13" t="s">
        <v>147</v>
      </c>
      <c r="E160" s="14"/>
      <c r="F160" s="14"/>
      <c r="G160" s="14">
        <f t="shared" si="2"/>
        <v>0</v>
      </c>
      <c r="H160" s="14"/>
    </row>
    <row r="161" spans="2:8" x14ac:dyDescent="0.45">
      <c r="B161" s="12"/>
      <c r="C161" s="12"/>
      <c r="D161" s="13" t="s">
        <v>148</v>
      </c>
      <c r="E161" s="14"/>
      <c r="F161" s="14"/>
      <c r="G161" s="14">
        <f t="shared" si="2"/>
        <v>0</v>
      </c>
      <c r="H161" s="14"/>
    </row>
    <row r="162" spans="2:8" x14ac:dyDescent="0.45">
      <c r="B162" s="12"/>
      <c r="C162" s="12"/>
      <c r="D162" s="13" t="s">
        <v>149</v>
      </c>
      <c r="E162" s="14"/>
      <c r="F162" s="14"/>
      <c r="G162" s="14">
        <f t="shared" si="2"/>
        <v>0</v>
      </c>
      <c r="H162" s="14"/>
    </row>
    <row r="163" spans="2:8" x14ac:dyDescent="0.45">
      <c r="B163" s="12"/>
      <c r="C163" s="15"/>
      <c r="D163" s="16" t="s">
        <v>150</v>
      </c>
      <c r="E163" s="17">
        <f>+E80+E110+E128+E150+E151+E152+E158</f>
        <v>642669746</v>
      </c>
      <c r="F163" s="17">
        <f>+F80+F110+F128+F150+F151+F152+F158</f>
        <v>644094127</v>
      </c>
      <c r="G163" s="17">
        <f t="shared" si="2"/>
        <v>-1424381</v>
      </c>
      <c r="H163" s="17"/>
    </row>
    <row r="164" spans="2:8" x14ac:dyDescent="0.45">
      <c r="B164" s="15"/>
      <c r="C164" s="18" t="s">
        <v>151</v>
      </c>
      <c r="D164" s="19"/>
      <c r="E164" s="20">
        <f xml:space="preserve"> +E79 - E163</f>
        <v>76577254</v>
      </c>
      <c r="F164" s="20">
        <f xml:space="preserve"> +F79 - F163</f>
        <v>80207718</v>
      </c>
      <c r="G164" s="20">
        <f t="shared" si="2"/>
        <v>-3630464</v>
      </c>
      <c r="H164" s="20"/>
    </row>
    <row r="165" spans="2:8" x14ac:dyDescent="0.45">
      <c r="B165" s="9" t="s">
        <v>152</v>
      </c>
      <c r="C165" s="9" t="s">
        <v>10</v>
      </c>
      <c r="D165" s="13" t="s">
        <v>153</v>
      </c>
      <c r="E165" s="14">
        <f>+E166+E167</f>
        <v>0</v>
      </c>
      <c r="F165" s="14">
        <f>+F166+F167</f>
        <v>0</v>
      </c>
      <c r="G165" s="14">
        <f t="shared" si="2"/>
        <v>0</v>
      </c>
      <c r="H165" s="14"/>
    </row>
    <row r="166" spans="2:8" x14ac:dyDescent="0.45">
      <c r="B166" s="12"/>
      <c r="C166" s="12"/>
      <c r="D166" s="13" t="s">
        <v>154</v>
      </c>
      <c r="E166" s="14"/>
      <c r="F166" s="14"/>
      <c r="G166" s="14">
        <f t="shared" si="2"/>
        <v>0</v>
      </c>
      <c r="H166" s="14"/>
    </row>
    <row r="167" spans="2:8" x14ac:dyDescent="0.45">
      <c r="B167" s="12"/>
      <c r="C167" s="12"/>
      <c r="D167" s="13" t="s">
        <v>155</v>
      </c>
      <c r="E167" s="14"/>
      <c r="F167" s="14"/>
      <c r="G167" s="14">
        <f t="shared" si="2"/>
        <v>0</v>
      </c>
      <c r="H167" s="14"/>
    </row>
    <row r="168" spans="2:8" x14ac:dyDescent="0.45">
      <c r="B168" s="12"/>
      <c r="C168" s="12"/>
      <c r="D168" s="13" t="s">
        <v>156</v>
      </c>
      <c r="E168" s="14">
        <f>+E169+E170</f>
        <v>0</v>
      </c>
      <c r="F168" s="14">
        <f>+F169+F170</f>
        <v>0</v>
      </c>
      <c r="G168" s="14">
        <f t="shared" si="2"/>
        <v>0</v>
      </c>
      <c r="H168" s="14"/>
    </row>
    <row r="169" spans="2:8" x14ac:dyDescent="0.45">
      <c r="B169" s="12"/>
      <c r="C169" s="12"/>
      <c r="D169" s="13" t="s">
        <v>157</v>
      </c>
      <c r="E169" s="14"/>
      <c r="F169" s="14"/>
      <c r="G169" s="14">
        <f t="shared" si="2"/>
        <v>0</v>
      </c>
      <c r="H169" s="14"/>
    </row>
    <row r="170" spans="2:8" x14ac:dyDescent="0.45">
      <c r="B170" s="12"/>
      <c r="C170" s="12"/>
      <c r="D170" s="13" t="s">
        <v>158</v>
      </c>
      <c r="E170" s="14"/>
      <c r="F170" s="14"/>
      <c r="G170" s="14">
        <f t="shared" si="2"/>
        <v>0</v>
      </c>
      <c r="H170" s="14"/>
    </row>
    <row r="171" spans="2:8" x14ac:dyDescent="0.45">
      <c r="B171" s="12"/>
      <c r="C171" s="12"/>
      <c r="D171" s="13" t="s">
        <v>159</v>
      </c>
      <c r="E171" s="14"/>
      <c r="F171" s="14"/>
      <c r="G171" s="14">
        <f t="shared" si="2"/>
        <v>0</v>
      </c>
      <c r="H171" s="14"/>
    </row>
    <row r="172" spans="2:8" x14ac:dyDescent="0.45">
      <c r="B172" s="12"/>
      <c r="C172" s="12"/>
      <c r="D172" s="13" t="s">
        <v>160</v>
      </c>
      <c r="E172" s="14"/>
      <c r="F172" s="14"/>
      <c r="G172" s="14">
        <f t="shared" si="2"/>
        <v>0</v>
      </c>
      <c r="H172" s="14"/>
    </row>
    <row r="173" spans="2:8" x14ac:dyDescent="0.45">
      <c r="B173" s="12"/>
      <c r="C173" s="12"/>
      <c r="D173" s="13" t="s">
        <v>161</v>
      </c>
      <c r="E173" s="14">
        <f>+E174+E175+E176+E177</f>
        <v>0</v>
      </c>
      <c r="F173" s="14">
        <f>+F174+F175+F176+F177</f>
        <v>0</v>
      </c>
      <c r="G173" s="14">
        <f t="shared" si="2"/>
        <v>0</v>
      </c>
      <c r="H173" s="14"/>
    </row>
    <row r="174" spans="2:8" x14ac:dyDescent="0.45">
      <c r="B174" s="12"/>
      <c r="C174" s="12"/>
      <c r="D174" s="13" t="s">
        <v>162</v>
      </c>
      <c r="E174" s="14"/>
      <c r="F174" s="14"/>
      <c r="G174" s="14">
        <f t="shared" si="2"/>
        <v>0</v>
      </c>
      <c r="H174" s="14"/>
    </row>
    <row r="175" spans="2:8" x14ac:dyDescent="0.45">
      <c r="B175" s="12"/>
      <c r="C175" s="12"/>
      <c r="D175" s="13" t="s">
        <v>163</v>
      </c>
      <c r="E175" s="14"/>
      <c r="F175" s="14"/>
      <c r="G175" s="14">
        <f t="shared" si="2"/>
        <v>0</v>
      </c>
      <c r="H175" s="14"/>
    </row>
    <row r="176" spans="2:8" x14ac:dyDescent="0.45">
      <c r="B176" s="12"/>
      <c r="C176" s="12"/>
      <c r="D176" s="13" t="s">
        <v>164</v>
      </c>
      <c r="E176" s="14"/>
      <c r="F176" s="14"/>
      <c r="G176" s="14">
        <f t="shared" si="2"/>
        <v>0</v>
      </c>
      <c r="H176" s="14"/>
    </row>
    <row r="177" spans="2:8" x14ac:dyDescent="0.45">
      <c r="B177" s="12"/>
      <c r="C177" s="12"/>
      <c r="D177" s="13" t="s">
        <v>165</v>
      </c>
      <c r="E177" s="14"/>
      <c r="F177" s="14"/>
      <c r="G177" s="14">
        <f t="shared" si="2"/>
        <v>0</v>
      </c>
      <c r="H177" s="14"/>
    </row>
    <row r="178" spans="2:8" x14ac:dyDescent="0.45">
      <c r="B178" s="12"/>
      <c r="C178" s="12"/>
      <c r="D178" s="13" t="s">
        <v>166</v>
      </c>
      <c r="E178" s="14">
        <f>+E179</f>
        <v>0</v>
      </c>
      <c r="F178" s="14">
        <f>+F179</f>
        <v>0</v>
      </c>
      <c r="G178" s="14">
        <f t="shared" si="2"/>
        <v>0</v>
      </c>
      <c r="H178" s="14"/>
    </row>
    <row r="179" spans="2:8" x14ac:dyDescent="0.45">
      <c r="B179" s="12"/>
      <c r="C179" s="12"/>
      <c r="D179" s="13" t="s">
        <v>68</v>
      </c>
      <c r="E179" s="14"/>
      <c r="F179" s="14"/>
      <c r="G179" s="14">
        <f t="shared" si="2"/>
        <v>0</v>
      </c>
      <c r="H179" s="14"/>
    </row>
    <row r="180" spans="2:8" x14ac:dyDescent="0.45">
      <c r="B180" s="12"/>
      <c r="C180" s="15"/>
      <c r="D180" s="16" t="s">
        <v>167</v>
      </c>
      <c r="E180" s="17">
        <f>+E165+E168+E171+E172+E173+E178</f>
        <v>0</v>
      </c>
      <c r="F180" s="17">
        <f>+F165+F168+F171+F172+F173+F178</f>
        <v>0</v>
      </c>
      <c r="G180" s="17">
        <f t="shared" si="2"/>
        <v>0</v>
      </c>
      <c r="H180" s="17"/>
    </row>
    <row r="181" spans="2:8" x14ac:dyDescent="0.45">
      <c r="B181" s="12"/>
      <c r="C181" s="9" t="s">
        <v>71</v>
      </c>
      <c r="D181" s="13" t="s">
        <v>168</v>
      </c>
      <c r="E181" s="14">
        <v>43588000</v>
      </c>
      <c r="F181" s="14">
        <v>43588000</v>
      </c>
      <c r="G181" s="14">
        <f t="shared" si="2"/>
        <v>0</v>
      </c>
      <c r="H181" s="14"/>
    </row>
    <row r="182" spans="2:8" x14ac:dyDescent="0.45">
      <c r="B182" s="12"/>
      <c r="C182" s="12"/>
      <c r="D182" s="13" t="s">
        <v>169</v>
      </c>
      <c r="E182" s="14">
        <f>+E183+E184+E185+E186+E187+E188+E189+E190+E191+E192+E193</f>
        <v>2122000</v>
      </c>
      <c r="F182" s="14">
        <f>+F183+F184+F185+F186+F187+F188+F189+F190+F191+F192+F193</f>
        <v>2317997</v>
      </c>
      <c r="G182" s="14">
        <f t="shared" si="2"/>
        <v>-195997</v>
      </c>
      <c r="H182" s="14"/>
    </row>
    <row r="183" spans="2:8" x14ac:dyDescent="0.45">
      <c r="B183" s="12"/>
      <c r="C183" s="12"/>
      <c r="D183" s="13" t="s">
        <v>170</v>
      </c>
      <c r="E183" s="14"/>
      <c r="F183" s="14"/>
      <c r="G183" s="14">
        <f t="shared" si="2"/>
        <v>0</v>
      </c>
      <c r="H183" s="14"/>
    </row>
    <row r="184" spans="2:8" x14ac:dyDescent="0.45">
      <c r="B184" s="12"/>
      <c r="C184" s="12"/>
      <c r="D184" s="13" t="s">
        <v>171</v>
      </c>
      <c r="E184" s="14"/>
      <c r="F184" s="14"/>
      <c r="G184" s="14">
        <f t="shared" si="2"/>
        <v>0</v>
      </c>
      <c r="H184" s="14"/>
    </row>
    <row r="185" spans="2:8" x14ac:dyDescent="0.45">
      <c r="B185" s="12"/>
      <c r="C185" s="12"/>
      <c r="D185" s="13" t="s">
        <v>172</v>
      </c>
      <c r="E185" s="14"/>
      <c r="F185" s="14"/>
      <c r="G185" s="14">
        <f t="shared" si="2"/>
        <v>0</v>
      </c>
      <c r="H185" s="14"/>
    </row>
    <row r="186" spans="2:8" x14ac:dyDescent="0.45">
      <c r="B186" s="12"/>
      <c r="C186" s="12"/>
      <c r="D186" s="13" t="s">
        <v>173</v>
      </c>
      <c r="E186" s="14"/>
      <c r="F186" s="14"/>
      <c r="G186" s="14">
        <f t="shared" si="2"/>
        <v>0</v>
      </c>
      <c r="H186" s="14"/>
    </row>
    <row r="187" spans="2:8" x14ac:dyDescent="0.45">
      <c r="B187" s="12"/>
      <c r="C187" s="12"/>
      <c r="D187" s="13" t="s">
        <v>174</v>
      </c>
      <c r="E187" s="14">
        <v>1990000</v>
      </c>
      <c r="F187" s="14">
        <v>2185997</v>
      </c>
      <c r="G187" s="14">
        <f t="shared" si="2"/>
        <v>-195997</v>
      </c>
      <c r="H187" s="14"/>
    </row>
    <row r="188" spans="2:8" x14ac:dyDescent="0.45">
      <c r="B188" s="12"/>
      <c r="C188" s="12"/>
      <c r="D188" s="13" t="s">
        <v>175</v>
      </c>
      <c r="E188" s="14"/>
      <c r="F188" s="14"/>
      <c r="G188" s="14">
        <f t="shared" si="2"/>
        <v>0</v>
      </c>
      <c r="H188" s="14"/>
    </row>
    <row r="189" spans="2:8" x14ac:dyDescent="0.45">
      <c r="B189" s="12"/>
      <c r="C189" s="12"/>
      <c r="D189" s="13" t="s">
        <v>176</v>
      </c>
      <c r="E189" s="14">
        <v>132000</v>
      </c>
      <c r="F189" s="14">
        <v>132000</v>
      </c>
      <c r="G189" s="14">
        <f t="shared" si="2"/>
        <v>0</v>
      </c>
      <c r="H189" s="14"/>
    </row>
    <row r="190" spans="2:8" x14ac:dyDescent="0.45">
      <c r="B190" s="12"/>
      <c r="C190" s="12"/>
      <c r="D190" s="13" t="s">
        <v>177</v>
      </c>
      <c r="E190" s="14"/>
      <c r="F190" s="14"/>
      <c r="G190" s="14">
        <f t="shared" si="2"/>
        <v>0</v>
      </c>
      <c r="H190" s="14"/>
    </row>
    <row r="191" spans="2:8" x14ac:dyDescent="0.45">
      <c r="B191" s="12"/>
      <c r="C191" s="12"/>
      <c r="D191" s="13" t="s">
        <v>178</v>
      </c>
      <c r="E191" s="14"/>
      <c r="F191" s="14"/>
      <c r="G191" s="14">
        <f t="shared" si="2"/>
        <v>0</v>
      </c>
      <c r="H191" s="14"/>
    </row>
    <row r="192" spans="2:8" x14ac:dyDescent="0.45">
      <c r="B192" s="12"/>
      <c r="C192" s="12"/>
      <c r="D192" s="13" t="s">
        <v>179</v>
      </c>
      <c r="E192" s="14"/>
      <c r="F192" s="14"/>
      <c r="G192" s="14">
        <f t="shared" si="2"/>
        <v>0</v>
      </c>
      <c r="H192" s="14"/>
    </row>
    <row r="193" spans="2:8" x14ac:dyDescent="0.45">
      <c r="B193" s="12"/>
      <c r="C193" s="12"/>
      <c r="D193" s="13" t="s">
        <v>180</v>
      </c>
      <c r="E193" s="14"/>
      <c r="F193" s="14"/>
      <c r="G193" s="14">
        <f t="shared" si="2"/>
        <v>0</v>
      </c>
      <c r="H193" s="14"/>
    </row>
    <row r="194" spans="2:8" x14ac:dyDescent="0.45">
      <c r="B194" s="12"/>
      <c r="C194" s="12"/>
      <c r="D194" s="13" t="s">
        <v>181</v>
      </c>
      <c r="E194" s="14"/>
      <c r="F194" s="14"/>
      <c r="G194" s="14">
        <f t="shared" si="2"/>
        <v>0</v>
      </c>
      <c r="H194" s="14"/>
    </row>
    <row r="195" spans="2:8" x14ac:dyDescent="0.45">
      <c r="B195" s="12"/>
      <c r="C195" s="12"/>
      <c r="D195" s="13" t="s">
        <v>182</v>
      </c>
      <c r="E195" s="14"/>
      <c r="F195" s="14">
        <v>1755902</v>
      </c>
      <c r="G195" s="14">
        <f t="shared" si="2"/>
        <v>-1755902</v>
      </c>
      <c r="H195" s="14"/>
    </row>
    <row r="196" spans="2:8" x14ac:dyDescent="0.45">
      <c r="B196" s="12"/>
      <c r="C196" s="12"/>
      <c r="D196" s="13" t="s">
        <v>183</v>
      </c>
      <c r="E196" s="14">
        <f>+E197</f>
        <v>0</v>
      </c>
      <c r="F196" s="14">
        <f>+F197</f>
        <v>0</v>
      </c>
      <c r="G196" s="14">
        <f t="shared" si="2"/>
        <v>0</v>
      </c>
      <c r="H196" s="14"/>
    </row>
    <row r="197" spans="2:8" x14ac:dyDescent="0.45">
      <c r="B197" s="12"/>
      <c r="C197" s="12"/>
      <c r="D197" s="13" t="s">
        <v>144</v>
      </c>
      <c r="E197" s="14"/>
      <c r="F197" s="14"/>
      <c r="G197" s="14">
        <f t="shared" si="2"/>
        <v>0</v>
      </c>
      <c r="H197" s="14"/>
    </row>
    <row r="198" spans="2:8" x14ac:dyDescent="0.45">
      <c r="B198" s="12"/>
      <c r="C198" s="15"/>
      <c r="D198" s="16" t="s">
        <v>184</v>
      </c>
      <c r="E198" s="17">
        <f>+E181+E182+E194+E195+E196</f>
        <v>45710000</v>
      </c>
      <c r="F198" s="17">
        <f>+F181+F182+F194+F195+F196</f>
        <v>47661899</v>
      </c>
      <c r="G198" s="17">
        <f t="shared" si="2"/>
        <v>-1951899</v>
      </c>
      <c r="H198" s="17"/>
    </row>
    <row r="199" spans="2:8" x14ac:dyDescent="0.45">
      <c r="B199" s="15"/>
      <c r="C199" s="21" t="s">
        <v>185</v>
      </c>
      <c r="D199" s="19"/>
      <c r="E199" s="20">
        <f xml:space="preserve"> +E180 - E198</f>
        <v>-45710000</v>
      </c>
      <c r="F199" s="20">
        <f xml:space="preserve"> +F180 - F198</f>
        <v>-47661899</v>
      </c>
      <c r="G199" s="20">
        <f t="shared" ref="G199:G258" si="3">E199-F199</f>
        <v>1951899</v>
      </c>
      <c r="H199" s="20"/>
    </row>
    <row r="200" spans="2:8" x14ac:dyDescent="0.45">
      <c r="B200" s="9" t="s">
        <v>186</v>
      </c>
      <c r="C200" s="9" t="s">
        <v>10</v>
      </c>
      <c r="D200" s="13" t="s">
        <v>187</v>
      </c>
      <c r="E200" s="14"/>
      <c r="F200" s="14"/>
      <c r="G200" s="14">
        <f t="shared" si="3"/>
        <v>0</v>
      </c>
      <c r="H200" s="14"/>
    </row>
    <row r="201" spans="2:8" x14ac:dyDescent="0.45">
      <c r="B201" s="12"/>
      <c r="C201" s="12"/>
      <c r="D201" s="13" t="s">
        <v>188</v>
      </c>
      <c r="E201" s="14"/>
      <c r="F201" s="14"/>
      <c r="G201" s="14">
        <f t="shared" si="3"/>
        <v>0</v>
      </c>
      <c r="H201" s="14"/>
    </row>
    <row r="202" spans="2:8" x14ac:dyDescent="0.45">
      <c r="B202" s="12"/>
      <c r="C202" s="12"/>
      <c r="D202" s="13" t="s">
        <v>189</v>
      </c>
      <c r="E202" s="14"/>
      <c r="F202" s="14"/>
      <c r="G202" s="14">
        <f t="shared" si="3"/>
        <v>0</v>
      </c>
      <c r="H202" s="14"/>
    </row>
    <row r="203" spans="2:8" x14ac:dyDescent="0.45">
      <c r="B203" s="12"/>
      <c r="C203" s="12"/>
      <c r="D203" s="13" t="s">
        <v>190</v>
      </c>
      <c r="E203" s="14"/>
      <c r="F203" s="14"/>
      <c r="G203" s="14">
        <f t="shared" si="3"/>
        <v>0</v>
      </c>
      <c r="H203" s="14"/>
    </row>
    <row r="204" spans="2:8" x14ac:dyDescent="0.45">
      <c r="B204" s="12"/>
      <c r="C204" s="12"/>
      <c r="D204" s="13" t="s">
        <v>191</v>
      </c>
      <c r="E204" s="14"/>
      <c r="F204" s="14"/>
      <c r="G204" s="14">
        <f t="shared" si="3"/>
        <v>0</v>
      </c>
      <c r="H204" s="14"/>
    </row>
    <row r="205" spans="2:8" x14ac:dyDescent="0.45">
      <c r="B205" s="12"/>
      <c r="C205" s="12"/>
      <c r="D205" s="13" t="s">
        <v>192</v>
      </c>
      <c r="E205" s="14"/>
      <c r="F205" s="14"/>
      <c r="G205" s="14">
        <f t="shared" si="3"/>
        <v>0</v>
      </c>
      <c r="H205" s="14"/>
    </row>
    <row r="206" spans="2:8" x14ac:dyDescent="0.45">
      <c r="B206" s="12"/>
      <c r="C206" s="12"/>
      <c r="D206" s="13" t="s">
        <v>193</v>
      </c>
      <c r="E206" s="14"/>
      <c r="F206" s="14"/>
      <c r="G206" s="14">
        <f t="shared" si="3"/>
        <v>0</v>
      </c>
      <c r="H206" s="14"/>
    </row>
    <row r="207" spans="2:8" x14ac:dyDescent="0.45">
      <c r="B207" s="12"/>
      <c r="C207" s="12"/>
      <c r="D207" s="13" t="s">
        <v>194</v>
      </c>
      <c r="E207" s="14">
        <f>+E208+E209+E210+E211+E212+E213</f>
        <v>3800000</v>
      </c>
      <c r="F207" s="14">
        <f>+F208+F209+F210+F211+F212+F213</f>
        <v>3793306</v>
      </c>
      <c r="G207" s="14">
        <f t="shared" si="3"/>
        <v>6694</v>
      </c>
      <c r="H207" s="14"/>
    </row>
    <row r="208" spans="2:8" x14ac:dyDescent="0.45">
      <c r="B208" s="12"/>
      <c r="C208" s="12"/>
      <c r="D208" s="13" t="s">
        <v>195</v>
      </c>
      <c r="E208" s="14">
        <v>3800000</v>
      </c>
      <c r="F208" s="14">
        <v>3793306</v>
      </c>
      <c r="G208" s="14">
        <f t="shared" si="3"/>
        <v>6694</v>
      </c>
      <c r="H208" s="14"/>
    </row>
    <row r="209" spans="2:8" x14ac:dyDescent="0.45">
      <c r="B209" s="12"/>
      <c r="C209" s="12"/>
      <c r="D209" s="13" t="s">
        <v>196</v>
      </c>
      <c r="E209" s="14"/>
      <c r="F209" s="14"/>
      <c r="G209" s="14">
        <f t="shared" si="3"/>
        <v>0</v>
      </c>
      <c r="H209" s="14"/>
    </row>
    <row r="210" spans="2:8" x14ac:dyDescent="0.45">
      <c r="B210" s="12"/>
      <c r="C210" s="12"/>
      <c r="D210" s="13" t="s">
        <v>197</v>
      </c>
      <c r="E210" s="14"/>
      <c r="F210" s="14"/>
      <c r="G210" s="14">
        <f t="shared" si="3"/>
        <v>0</v>
      </c>
      <c r="H210" s="14"/>
    </row>
    <row r="211" spans="2:8" x14ac:dyDescent="0.45">
      <c r="B211" s="12"/>
      <c r="C211" s="12"/>
      <c r="D211" s="13" t="s">
        <v>198</v>
      </c>
      <c r="E211" s="14"/>
      <c r="F211" s="14"/>
      <c r="G211" s="14">
        <f t="shared" si="3"/>
        <v>0</v>
      </c>
      <c r="H211" s="14"/>
    </row>
    <row r="212" spans="2:8" x14ac:dyDescent="0.45">
      <c r="B212" s="12"/>
      <c r="C212" s="12"/>
      <c r="D212" s="13" t="s">
        <v>199</v>
      </c>
      <c r="E212" s="14"/>
      <c r="F212" s="14"/>
      <c r="G212" s="14">
        <f t="shared" si="3"/>
        <v>0</v>
      </c>
      <c r="H212" s="14"/>
    </row>
    <row r="213" spans="2:8" x14ac:dyDescent="0.45">
      <c r="B213" s="12"/>
      <c r="C213" s="12"/>
      <c r="D213" s="13" t="s">
        <v>200</v>
      </c>
      <c r="E213" s="14"/>
      <c r="F213" s="14"/>
      <c r="G213" s="14">
        <f t="shared" si="3"/>
        <v>0</v>
      </c>
      <c r="H213" s="14"/>
    </row>
    <row r="214" spans="2:8" x14ac:dyDescent="0.45">
      <c r="B214" s="12"/>
      <c r="C214" s="12"/>
      <c r="D214" s="13" t="s">
        <v>201</v>
      </c>
      <c r="E214" s="14"/>
      <c r="F214" s="14"/>
      <c r="G214" s="14">
        <f t="shared" si="3"/>
        <v>0</v>
      </c>
      <c r="H214" s="14"/>
    </row>
    <row r="215" spans="2:8" x14ac:dyDescent="0.45">
      <c r="B215" s="12"/>
      <c r="C215" s="12"/>
      <c r="D215" s="13" t="s">
        <v>202</v>
      </c>
      <c r="E215" s="14"/>
      <c r="F215" s="14"/>
      <c r="G215" s="14">
        <f t="shared" si="3"/>
        <v>0</v>
      </c>
      <c r="H215" s="14"/>
    </row>
    <row r="216" spans="2:8" x14ac:dyDescent="0.45">
      <c r="B216" s="12"/>
      <c r="C216" s="12"/>
      <c r="D216" s="13" t="s">
        <v>203</v>
      </c>
      <c r="E216" s="14"/>
      <c r="F216" s="14"/>
      <c r="G216" s="14">
        <f t="shared" si="3"/>
        <v>0</v>
      </c>
      <c r="H216" s="14"/>
    </row>
    <row r="217" spans="2:8" x14ac:dyDescent="0.45">
      <c r="B217" s="12"/>
      <c r="C217" s="12"/>
      <c r="D217" s="13" t="s">
        <v>204</v>
      </c>
      <c r="E217" s="14"/>
      <c r="F217" s="14"/>
      <c r="G217" s="14">
        <f t="shared" si="3"/>
        <v>0</v>
      </c>
      <c r="H217" s="14"/>
    </row>
    <row r="218" spans="2:8" x14ac:dyDescent="0.45">
      <c r="B218" s="12"/>
      <c r="C218" s="12"/>
      <c r="D218" s="13" t="s">
        <v>205</v>
      </c>
      <c r="E218" s="14">
        <v>2000000</v>
      </c>
      <c r="F218" s="14">
        <v>2000000</v>
      </c>
      <c r="G218" s="14">
        <f t="shared" si="3"/>
        <v>0</v>
      </c>
      <c r="H218" s="14"/>
    </row>
    <row r="219" spans="2:8" x14ac:dyDescent="0.45">
      <c r="B219" s="12"/>
      <c r="C219" s="12"/>
      <c r="D219" s="13" t="s">
        <v>206</v>
      </c>
      <c r="E219" s="14"/>
      <c r="F219" s="14"/>
      <c r="G219" s="14">
        <f t="shared" si="3"/>
        <v>0</v>
      </c>
      <c r="H219" s="14"/>
    </row>
    <row r="220" spans="2:8" x14ac:dyDescent="0.45">
      <c r="B220" s="12"/>
      <c r="C220" s="12"/>
      <c r="D220" s="13" t="s">
        <v>207</v>
      </c>
      <c r="E220" s="14"/>
      <c r="F220" s="14"/>
      <c r="G220" s="14">
        <f t="shared" si="3"/>
        <v>0</v>
      </c>
      <c r="H220" s="14"/>
    </row>
    <row r="221" spans="2:8" x14ac:dyDescent="0.45">
      <c r="B221" s="12"/>
      <c r="C221" s="12"/>
      <c r="D221" s="13" t="s">
        <v>208</v>
      </c>
      <c r="E221" s="14"/>
      <c r="F221" s="14"/>
      <c r="G221" s="14">
        <f t="shared" si="3"/>
        <v>0</v>
      </c>
      <c r="H221" s="14"/>
    </row>
    <row r="222" spans="2:8" x14ac:dyDescent="0.45">
      <c r="B222" s="12"/>
      <c r="C222" s="12"/>
      <c r="D222" s="13" t="s">
        <v>209</v>
      </c>
      <c r="E222" s="14">
        <f>+E223+E224+E225+E226</f>
        <v>0</v>
      </c>
      <c r="F222" s="14">
        <f>+F223+F224+F225+F226</f>
        <v>0</v>
      </c>
      <c r="G222" s="14">
        <f t="shared" si="3"/>
        <v>0</v>
      </c>
      <c r="H222" s="14"/>
    </row>
    <row r="223" spans="2:8" x14ac:dyDescent="0.45">
      <c r="B223" s="12"/>
      <c r="C223" s="12"/>
      <c r="D223" s="13" t="s">
        <v>210</v>
      </c>
      <c r="E223" s="14"/>
      <c r="F223" s="14"/>
      <c r="G223" s="14">
        <f t="shared" si="3"/>
        <v>0</v>
      </c>
      <c r="H223" s="14"/>
    </row>
    <row r="224" spans="2:8" x14ac:dyDescent="0.45">
      <c r="B224" s="12"/>
      <c r="C224" s="12"/>
      <c r="D224" s="13" t="s">
        <v>211</v>
      </c>
      <c r="E224" s="14"/>
      <c r="F224" s="14"/>
      <c r="G224" s="14">
        <f t="shared" si="3"/>
        <v>0</v>
      </c>
      <c r="H224" s="14"/>
    </row>
    <row r="225" spans="2:8" x14ac:dyDescent="0.45">
      <c r="B225" s="12"/>
      <c r="C225" s="12"/>
      <c r="D225" s="13" t="s">
        <v>212</v>
      </c>
      <c r="E225" s="14"/>
      <c r="F225" s="14"/>
      <c r="G225" s="14">
        <f t="shared" si="3"/>
        <v>0</v>
      </c>
      <c r="H225" s="14"/>
    </row>
    <row r="226" spans="2:8" x14ac:dyDescent="0.45">
      <c r="B226" s="12"/>
      <c r="C226" s="12"/>
      <c r="D226" s="13" t="s">
        <v>68</v>
      </c>
      <c r="E226" s="14"/>
      <c r="F226" s="14"/>
      <c r="G226" s="14">
        <f t="shared" si="3"/>
        <v>0</v>
      </c>
      <c r="H226" s="14"/>
    </row>
    <row r="227" spans="2:8" x14ac:dyDescent="0.45">
      <c r="B227" s="12"/>
      <c r="C227" s="15"/>
      <c r="D227" s="16" t="s">
        <v>213</v>
      </c>
      <c r="E227" s="17">
        <f>+E200+E201+E202+E203+E204+E205+E206+E207+E214+E215+E216+E217+E218+E219+E220+E221+E222</f>
        <v>5800000</v>
      </c>
      <c r="F227" s="17">
        <f>+F200+F201+F202+F203+F204+F205+F206+F207+F214+F215+F216+F217+F218+F219+F220+F221+F222</f>
        <v>5793306</v>
      </c>
      <c r="G227" s="17">
        <f t="shared" si="3"/>
        <v>6694</v>
      </c>
      <c r="H227" s="17"/>
    </row>
    <row r="228" spans="2:8" x14ac:dyDescent="0.45">
      <c r="B228" s="12"/>
      <c r="C228" s="9" t="s">
        <v>71</v>
      </c>
      <c r="D228" s="13" t="s">
        <v>214</v>
      </c>
      <c r="E228" s="14"/>
      <c r="F228" s="14"/>
      <c r="G228" s="14">
        <f t="shared" si="3"/>
        <v>0</v>
      </c>
      <c r="H228" s="14"/>
    </row>
    <row r="229" spans="2:8" x14ac:dyDescent="0.45">
      <c r="B229" s="12"/>
      <c r="C229" s="12"/>
      <c r="D229" s="13" t="s">
        <v>215</v>
      </c>
      <c r="E229" s="14"/>
      <c r="F229" s="14"/>
      <c r="G229" s="14">
        <f t="shared" si="3"/>
        <v>0</v>
      </c>
      <c r="H229" s="14"/>
    </row>
    <row r="230" spans="2:8" x14ac:dyDescent="0.45">
      <c r="B230" s="12"/>
      <c r="C230" s="12"/>
      <c r="D230" s="13" t="s">
        <v>216</v>
      </c>
      <c r="E230" s="14"/>
      <c r="F230" s="14"/>
      <c r="G230" s="14">
        <f t="shared" si="3"/>
        <v>0</v>
      </c>
      <c r="H230" s="14"/>
    </row>
    <row r="231" spans="2:8" x14ac:dyDescent="0.45">
      <c r="B231" s="12"/>
      <c r="C231" s="12"/>
      <c r="D231" s="13" t="s">
        <v>217</v>
      </c>
      <c r="E231" s="14">
        <f>+E232</f>
        <v>0</v>
      </c>
      <c r="F231" s="14">
        <f>+F232</f>
        <v>0</v>
      </c>
      <c r="G231" s="14">
        <f t="shared" si="3"/>
        <v>0</v>
      </c>
      <c r="H231" s="14"/>
    </row>
    <row r="232" spans="2:8" x14ac:dyDescent="0.45">
      <c r="B232" s="12"/>
      <c r="C232" s="12"/>
      <c r="D232" s="13" t="s">
        <v>218</v>
      </c>
      <c r="E232" s="14"/>
      <c r="F232" s="14"/>
      <c r="G232" s="14">
        <f t="shared" si="3"/>
        <v>0</v>
      </c>
      <c r="H232" s="14"/>
    </row>
    <row r="233" spans="2:8" x14ac:dyDescent="0.45">
      <c r="B233" s="12"/>
      <c r="C233" s="12"/>
      <c r="D233" s="13" t="s">
        <v>219</v>
      </c>
      <c r="E233" s="14"/>
      <c r="F233" s="14"/>
      <c r="G233" s="14">
        <f t="shared" si="3"/>
        <v>0</v>
      </c>
      <c r="H233" s="14"/>
    </row>
    <row r="234" spans="2:8" x14ac:dyDescent="0.45">
      <c r="B234" s="12"/>
      <c r="C234" s="12"/>
      <c r="D234" s="13" t="s">
        <v>220</v>
      </c>
      <c r="E234" s="14"/>
      <c r="F234" s="14"/>
      <c r="G234" s="14">
        <f t="shared" si="3"/>
        <v>0</v>
      </c>
      <c r="H234" s="14"/>
    </row>
    <row r="235" spans="2:8" x14ac:dyDescent="0.45">
      <c r="B235" s="12"/>
      <c r="C235" s="12"/>
      <c r="D235" s="13" t="s">
        <v>221</v>
      </c>
      <c r="E235" s="14">
        <f>+E236+E237+E238+E239+E240+E241</f>
        <v>5800000</v>
      </c>
      <c r="F235" s="14">
        <f>+F236+F237+F238+F239+F240+F241</f>
        <v>5686503</v>
      </c>
      <c r="G235" s="14">
        <f t="shared" si="3"/>
        <v>113497</v>
      </c>
      <c r="H235" s="14"/>
    </row>
    <row r="236" spans="2:8" x14ac:dyDescent="0.45">
      <c r="B236" s="12"/>
      <c r="C236" s="12"/>
      <c r="D236" s="13" t="s">
        <v>222</v>
      </c>
      <c r="E236" s="14">
        <v>5800000</v>
      </c>
      <c r="F236" s="14">
        <v>5686503</v>
      </c>
      <c r="G236" s="14">
        <f t="shared" si="3"/>
        <v>113497</v>
      </c>
      <c r="H236" s="14"/>
    </row>
    <row r="237" spans="2:8" x14ac:dyDescent="0.45">
      <c r="B237" s="12"/>
      <c r="C237" s="12"/>
      <c r="D237" s="13" t="s">
        <v>223</v>
      </c>
      <c r="E237" s="14"/>
      <c r="F237" s="14"/>
      <c r="G237" s="14">
        <f t="shared" si="3"/>
        <v>0</v>
      </c>
      <c r="H237" s="14"/>
    </row>
    <row r="238" spans="2:8" x14ac:dyDescent="0.45">
      <c r="B238" s="12"/>
      <c r="C238" s="12"/>
      <c r="D238" s="13" t="s">
        <v>224</v>
      </c>
      <c r="E238" s="14"/>
      <c r="F238" s="14"/>
      <c r="G238" s="14">
        <f t="shared" si="3"/>
        <v>0</v>
      </c>
      <c r="H238" s="14"/>
    </row>
    <row r="239" spans="2:8" x14ac:dyDescent="0.45">
      <c r="B239" s="12"/>
      <c r="C239" s="12"/>
      <c r="D239" s="13" t="s">
        <v>225</v>
      </c>
      <c r="E239" s="14"/>
      <c r="F239" s="14"/>
      <c r="G239" s="14">
        <f t="shared" si="3"/>
        <v>0</v>
      </c>
      <c r="H239" s="14"/>
    </row>
    <row r="240" spans="2:8" x14ac:dyDescent="0.45">
      <c r="B240" s="12"/>
      <c r="C240" s="12"/>
      <c r="D240" s="13" t="s">
        <v>226</v>
      </c>
      <c r="E240" s="14"/>
      <c r="F240" s="14"/>
      <c r="G240" s="14">
        <f t="shared" si="3"/>
        <v>0</v>
      </c>
      <c r="H240" s="14"/>
    </row>
    <row r="241" spans="2:8" x14ac:dyDescent="0.45">
      <c r="B241" s="12"/>
      <c r="C241" s="12"/>
      <c r="D241" s="13" t="s">
        <v>227</v>
      </c>
      <c r="E241" s="14"/>
      <c r="F241" s="14"/>
      <c r="G241" s="14">
        <f t="shared" si="3"/>
        <v>0</v>
      </c>
      <c r="H241" s="14"/>
    </row>
    <row r="242" spans="2:8" x14ac:dyDescent="0.45">
      <c r="B242" s="12"/>
      <c r="C242" s="12"/>
      <c r="D242" s="13" t="s">
        <v>228</v>
      </c>
      <c r="E242" s="14"/>
      <c r="F242" s="14"/>
      <c r="G242" s="14">
        <f t="shared" si="3"/>
        <v>0</v>
      </c>
      <c r="H242" s="14"/>
    </row>
    <row r="243" spans="2:8" x14ac:dyDescent="0.45">
      <c r="B243" s="12"/>
      <c r="C243" s="12"/>
      <c r="D243" s="13" t="s">
        <v>229</v>
      </c>
      <c r="E243" s="14"/>
      <c r="F243" s="14"/>
      <c r="G243" s="14">
        <f t="shared" si="3"/>
        <v>0</v>
      </c>
      <c r="H243" s="14"/>
    </row>
    <row r="244" spans="2:8" x14ac:dyDescent="0.45">
      <c r="B244" s="12"/>
      <c r="C244" s="12"/>
      <c r="D244" s="13" t="s">
        <v>230</v>
      </c>
      <c r="E244" s="14"/>
      <c r="F244" s="14"/>
      <c r="G244" s="14">
        <f t="shared" si="3"/>
        <v>0</v>
      </c>
      <c r="H244" s="14"/>
    </row>
    <row r="245" spans="2:8" x14ac:dyDescent="0.45">
      <c r="B245" s="12"/>
      <c r="C245" s="12"/>
      <c r="D245" s="13" t="s">
        <v>231</v>
      </c>
      <c r="E245" s="14"/>
      <c r="F245" s="14"/>
      <c r="G245" s="14">
        <f t="shared" si="3"/>
        <v>0</v>
      </c>
      <c r="H245" s="14"/>
    </row>
    <row r="246" spans="2:8" x14ac:dyDescent="0.45">
      <c r="B246" s="12"/>
      <c r="C246" s="12"/>
      <c r="D246" s="22" t="s">
        <v>232</v>
      </c>
      <c r="E246" s="23"/>
      <c r="F246" s="23"/>
      <c r="G246" s="23">
        <f t="shared" si="3"/>
        <v>0</v>
      </c>
      <c r="H246" s="23"/>
    </row>
    <row r="247" spans="2:8" x14ac:dyDescent="0.45">
      <c r="B247" s="12"/>
      <c r="C247" s="12"/>
      <c r="D247" s="22" t="s">
        <v>233</v>
      </c>
      <c r="E247" s="23"/>
      <c r="F247" s="23"/>
      <c r="G247" s="23">
        <f t="shared" si="3"/>
        <v>0</v>
      </c>
      <c r="H247" s="23"/>
    </row>
    <row r="248" spans="2:8" x14ac:dyDescent="0.45">
      <c r="B248" s="12"/>
      <c r="C248" s="12"/>
      <c r="D248" s="22" t="s">
        <v>234</v>
      </c>
      <c r="E248" s="23"/>
      <c r="F248" s="23"/>
      <c r="G248" s="23">
        <f t="shared" si="3"/>
        <v>0</v>
      </c>
      <c r="H248" s="23"/>
    </row>
    <row r="249" spans="2:8" x14ac:dyDescent="0.45">
      <c r="B249" s="12"/>
      <c r="C249" s="12"/>
      <c r="D249" s="22" t="s">
        <v>235</v>
      </c>
      <c r="E249" s="23">
        <v>27055000</v>
      </c>
      <c r="F249" s="23">
        <v>27055000</v>
      </c>
      <c r="G249" s="23">
        <f t="shared" si="3"/>
        <v>0</v>
      </c>
      <c r="H249" s="23"/>
    </row>
    <row r="250" spans="2:8" x14ac:dyDescent="0.45">
      <c r="B250" s="12"/>
      <c r="C250" s="12"/>
      <c r="D250" s="22" t="s">
        <v>236</v>
      </c>
      <c r="E250" s="23">
        <f>+E251+E252+E253+E254+E255+E256</f>
        <v>0</v>
      </c>
      <c r="F250" s="23">
        <f>+F251+F252+F253+F254+F255+F256</f>
        <v>0</v>
      </c>
      <c r="G250" s="23">
        <f t="shared" si="3"/>
        <v>0</v>
      </c>
      <c r="H250" s="23"/>
    </row>
    <row r="251" spans="2:8" x14ac:dyDescent="0.45">
      <c r="B251" s="12"/>
      <c r="C251" s="12"/>
      <c r="D251" s="22" t="s">
        <v>237</v>
      </c>
      <c r="E251" s="23"/>
      <c r="F251" s="23"/>
      <c r="G251" s="23">
        <f t="shared" si="3"/>
        <v>0</v>
      </c>
      <c r="H251" s="23"/>
    </row>
    <row r="252" spans="2:8" x14ac:dyDescent="0.45">
      <c r="B252" s="12"/>
      <c r="C252" s="12"/>
      <c r="D252" s="22" t="s">
        <v>211</v>
      </c>
      <c r="E252" s="23"/>
      <c r="F252" s="23"/>
      <c r="G252" s="23">
        <f t="shared" si="3"/>
        <v>0</v>
      </c>
      <c r="H252" s="23"/>
    </row>
    <row r="253" spans="2:8" x14ac:dyDescent="0.45">
      <c r="B253" s="12"/>
      <c r="C253" s="12"/>
      <c r="D253" s="22" t="s">
        <v>238</v>
      </c>
      <c r="E253" s="23"/>
      <c r="F253" s="23"/>
      <c r="G253" s="23">
        <f t="shared" si="3"/>
        <v>0</v>
      </c>
      <c r="H253" s="23"/>
    </row>
    <row r="254" spans="2:8" x14ac:dyDescent="0.45">
      <c r="B254" s="12"/>
      <c r="C254" s="12"/>
      <c r="D254" s="22" t="s">
        <v>239</v>
      </c>
      <c r="E254" s="23"/>
      <c r="F254" s="23"/>
      <c r="G254" s="23">
        <f t="shared" si="3"/>
        <v>0</v>
      </c>
      <c r="H254" s="23"/>
    </row>
    <row r="255" spans="2:8" x14ac:dyDescent="0.45">
      <c r="B255" s="12"/>
      <c r="C255" s="12"/>
      <c r="D255" s="22" t="s">
        <v>212</v>
      </c>
      <c r="E255" s="23"/>
      <c r="F255" s="23"/>
      <c r="G255" s="23">
        <f t="shared" si="3"/>
        <v>0</v>
      </c>
      <c r="H255" s="23"/>
    </row>
    <row r="256" spans="2:8" x14ac:dyDescent="0.45">
      <c r="B256" s="12"/>
      <c r="C256" s="12"/>
      <c r="D256" s="22" t="s">
        <v>144</v>
      </c>
      <c r="E256" s="23"/>
      <c r="F256" s="23"/>
      <c r="G256" s="23">
        <f t="shared" si="3"/>
        <v>0</v>
      </c>
      <c r="H256" s="23"/>
    </row>
    <row r="257" spans="2:8" x14ac:dyDescent="0.45">
      <c r="B257" s="12"/>
      <c r="C257" s="15"/>
      <c r="D257" s="24" t="s">
        <v>240</v>
      </c>
      <c r="E257" s="25">
        <f>+E228+E229+E230+E231+E233+E234+E235+E242+E243+E244+E245+E246+E247+E248+E249+E250</f>
        <v>32855000</v>
      </c>
      <c r="F257" s="25">
        <f>+F228+F229+F230+F231+F233+F234+F235+F242+F243+F244+F245+F246+F247+F248+F249+F250</f>
        <v>32741503</v>
      </c>
      <c r="G257" s="25">
        <f t="shared" si="3"/>
        <v>113497</v>
      </c>
      <c r="H257" s="25"/>
    </row>
    <row r="258" spans="2:8" x14ac:dyDescent="0.45">
      <c r="B258" s="15"/>
      <c r="C258" s="21" t="s">
        <v>241</v>
      </c>
      <c r="D258" s="19"/>
      <c r="E258" s="20">
        <f xml:space="preserve"> +E227 - E257</f>
        <v>-27055000</v>
      </c>
      <c r="F258" s="20">
        <f xml:space="preserve"> +F227 - F257</f>
        <v>-26948197</v>
      </c>
      <c r="G258" s="20">
        <f t="shared" si="3"/>
        <v>-106803</v>
      </c>
      <c r="H258" s="20"/>
    </row>
    <row r="259" spans="2:8" x14ac:dyDescent="0.45">
      <c r="B259" s="26" t="s">
        <v>242</v>
      </c>
      <c r="C259" s="27"/>
      <c r="D259" s="28"/>
      <c r="E259" s="29">
        <v>6603904</v>
      </c>
      <c r="F259" s="29"/>
      <c r="G259" s="29">
        <f>E259 + E260</f>
        <v>6603904</v>
      </c>
      <c r="H259" s="29"/>
    </row>
    <row r="260" spans="2:8" x14ac:dyDescent="0.45">
      <c r="B260" s="30"/>
      <c r="C260" s="31"/>
      <c r="D260" s="32"/>
      <c r="E260" s="33"/>
      <c r="F260" s="33"/>
      <c r="G260" s="33"/>
      <c r="H260" s="33"/>
    </row>
    <row r="261" spans="2:8" x14ac:dyDescent="0.45">
      <c r="B261" s="21" t="s">
        <v>243</v>
      </c>
      <c r="C261" s="18"/>
      <c r="D261" s="19"/>
      <c r="E261" s="20">
        <f xml:space="preserve"> +E164 +E199 +E258 - (E259 + E260)</f>
        <v>-2791650</v>
      </c>
      <c r="F261" s="20">
        <f xml:space="preserve"> +F164 +F199 +F258 - (F259 + F260)</f>
        <v>5597622</v>
      </c>
      <c r="G261" s="20">
        <f t="shared" ref="G261:G263" si="4">E261-F261</f>
        <v>-8389272</v>
      </c>
      <c r="H261" s="20"/>
    </row>
    <row r="262" spans="2:8" x14ac:dyDescent="0.45">
      <c r="B262" s="21" t="s">
        <v>244</v>
      </c>
      <c r="C262" s="18"/>
      <c r="D262" s="19"/>
      <c r="E262" s="20">
        <v>355593673</v>
      </c>
      <c r="F262" s="20">
        <v>355593673</v>
      </c>
      <c r="G262" s="20">
        <f t="shared" si="4"/>
        <v>0</v>
      </c>
      <c r="H262" s="20"/>
    </row>
    <row r="263" spans="2:8" x14ac:dyDescent="0.45">
      <c r="B263" s="21" t="s">
        <v>245</v>
      </c>
      <c r="C263" s="18"/>
      <c r="D263" s="19"/>
      <c r="E263" s="20">
        <f xml:space="preserve"> +E261 +E262</f>
        <v>352802023</v>
      </c>
      <c r="F263" s="20">
        <f xml:space="preserve"> +F261 +F262</f>
        <v>361191295</v>
      </c>
      <c r="G263" s="20">
        <f t="shared" si="4"/>
        <v>-8389272</v>
      </c>
      <c r="H263" s="20"/>
    </row>
    <row r="264" spans="2:8" x14ac:dyDescent="0.45">
      <c r="B264" s="34"/>
      <c r="C264" s="34"/>
      <c r="D264" s="34"/>
      <c r="E264" s="34"/>
      <c r="F264" s="34"/>
      <c r="G264" s="34"/>
      <c r="H264" s="34"/>
    </row>
    <row r="265" spans="2:8" x14ac:dyDescent="0.45">
      <c r="B265" s="34"/>
      <c r="C265" s="34"/>
      <c r="D265" s="34"/>
      <c r="E265" s="34"/>
      <c r="F265" s="34"/>
      <c r="G265" s="34"/>
      <c r="H265" s="34"/>
    </row>
    <row r="266" spans="2:8" x14ac:dyDescent="0.45">
      <c r="B266" s="34"/>
      <c r="C266" s="34"/>
      <c r="D266" s="34"/>
      <c r="E266" s="34"/>
      <c r="F266" s="34"/>
      <c r="G266" s="34"/>
      <c r="H266" s="34"/>
    </row>
    <row r="267" spans="2:8" x14ac:dyDescent="0.45">
      <c r="B267" s="34"/>
      <c r="C267" s="34"/>
      <c r="D267" s="34"/>
      <c r="E267" s="34"/>
      <c r="F267" s="34"/>
      <c r="G267" s="34"/>
      <c r="H267" s="34"/>
    </row>
    <row r="268" spans="2:8" x14ac:dyDescent="0.45">
      <c r="B268" s="34"/>
      <c r="C268" s="34"/>
      <c r="D268" s="34"/>
      <c r="E268" s="34"/>
      <c r="F268" s="34"/>
      <c r="G268" s="34"/>
      <c r="H268" s="34"/>
    </row>
    <row r="269" spans="2:8" x14ac:dyDescent="0.45">
      <c r="B269" s="34"/>
      <c r="C269" s="34"/>
      <c r="D269" s="34"/>
      <c r="E269" s="34"/>
      <c r="F269" s="34"/>
      <c r="G269" s="34"/>
      <c r="H269" s="34"/>
    </row>
    <row r="270" spans="2:8" x14ac:dyDescent="0.45">
      <c r="B270" s="34"/>
      <c r="C270" s="34"/>
      <c r="D270" s="34"/>
      <c r="E270" s="34"/>
      <c r="F270" s="34"/>
      <c r="G270" s="34"/>
      <c r="H270" s="34"/>
    </row>
    <row r="271" spans="2:8" x14ac:dyDescent="0.45">
      <c r="B271" s="34"/>
      <c r="C271" s="34"/>
      <c r="D271" s="34"/>
      <c r="E271" s="34"/>
      <c r="F271" s="34"/>
      <c r="G271" s="34"/>
      <c r="H271" s="34"/>
    </row>
    <row r="272" spans="2:8" x14ac:dyDescent="0.45">
      <c r="B272" s="34"/>
      <c r="C272" s="34"/>
      <c r="D272" s="34"/>
      <c r="E272" s="34"/>
      <c r="F272" s="34"/>
      <c r="G272" s="34"/>
      <c r="H272" s="34"/>
    </row>
    <row r="273" spans="2:8" x14ac:dyDescent="0.45">
      <c r="B273" s="34"/>
      <c r="C273" s="34"/>
      <c r="D273" s="34"/>
      <c r="E273" s="34"/>
      <c r="F273" s="34"/>
      <c r="G273" s="34"/>
      <c r="H273" s="34"/>
    </row>
  </sheetData>
  <mergeCells count="12">
    <mergeCell ref="B165:B199"/>
    <mergeCell ref="C165:C180"/>
    <mergeCell ref="C181:C198"/>
    <mergeCell ref="B200:B258"/>
    <mergeCell ref="C200:C227"/>
    <mergeCell ref="C228:C257"/>
    <mergeCell ref="B2:H2"/>
    <mergeCell ref="B3:H3"/>
    <mergeCell ref="B5:D5"/>
    <mergeCell ref="B6:B164"/>
    <mergeCell ref="C6:C79"/>
    <mergeCell ref="C80:C163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88A8B-74AC-465A-8D99-F5BD427C4D7B}">
  <sheetPr>
    <pageSetUpPr fitToPage="1"/>
  </sheetPr>
  <dimension ref="B1:H273"/>
  <sheetViews>
    <sheetView showGridLines="0" workbookViewId="0"/>
  </sheetViews>
  <sheetFormatPr defaultRowHeight="18" x14ac:dyDescent="0.45"/>
  <cols>
    <col min="1" max="3" width="3" customWidth="1"/>
    <col min="4" max="4" width="54.5" customWidth="1"/>
    <col min="5" max="8" width="21.296875" customWidth="1"/>
  </cols>
  <sheetData>
    <row r="1" spans="2:8" ht="22.8" x14ac:dyDescent="0.45">
      <c r="B1" s="1"/>
      <c r="C1" s="1"/>
      <c r="D1" s="1"/>
      <c r="E1" s="2"/>
      <c r="F1" s="2"/>
      <c r="G1" s="3"/>
      <c r="H1" s="3" t="s">
        <v>0</v>
      </c>
    </row>
    <row r="2" spans="2:8" ht="22.8" x14ac:dyDescent="0.45">
      <c r="B2" s="4" t="s">
        <v>249</v>
      </c>
      <c r="C2" s="4"/>
      <c r="D2" s="4"/>
      <c r="E2" s="4"/>
      <c r="F2" s="4"/>
      <c r="G2" s="4"/>
      <c r="H2" s="4"/>
    </row>
    <row r="3" spans="2:8" ht="22.8" x14ac:dyDescent="0.45">
      <c r="B3" s="5" t="s">
        <v>2</v>
      </c>
      <c r="C3" s="5"/>
      <c r="D3" s="5"/>
      <c r="E3" s="5"/>
      <c r="F3" s="5"/>
      <c r="G3" s="5"/>
      <c r="H3" s="5"/>
    </row>
    <row r="4" spans="2:8" x14ac:dyDescent="0.45">
      <c r="B4" s="6"/>
      <c r="C4" s="6"/>
      <c r="D4" s="6"/>
      <c r="E4" s="6"/>
      <c r="F4" s="2"/>
      <c r="G4" s="2"/>
      <c r="H4" s="6" t="s">
        <v>3</v>
      </c>
    </row>
    <row r="5" spans="2:8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5">
      <c r="B6" s="9" t="s">
        <v>9</v>
      </c>
      <c r="C6" s="9" t="s">
        <v>10</v>
      </c>
      <c r="D6" s="10" t="s">
        <v>11</v>
      </c>
      <c r="E6" s="11">
        <f>+E7+E11+E18+E25+E28+E32+E45+E55</f>
        <v>535149000</v>
      </c>
      <c r="F6" s="11">
        <f>+F7+F11+F18+F25+F28+F32+F45+F55</f>
        <v>535731947</v>
      </c>
      <c r="G6" s="11">
        <f>E6-F6</f>
        <v>-582947</v>
      </c>
      <c r="H6" s="11"/>
    </row>
    <row r="7" spans="2:8" x14ac:dyDescent="0.45">
      <c r="B7" s="12"/>
      <c r="C7" s="12"/>
      <c r="D7" s="13" t="s">
        <v>12</v>
      </c>
      <c r="E7" s="14">
        <f>+E8+E9+E10</f>
        <v>359612000</v>
      </c>
      <c r="F7" s="14">
        <f>+F8+F9+F10</f>
        <v>359622970</v>
      </c>
      <c r="G7" s="14">
        <f t="shared" ref="G7:G70" si="0">E7-F7</f>
        <v>-10970</v>
      </c>
      <c r="H7" s="14"/>
    </row>
    <row r="8" spans="2:8" x14ac:dyDescent="0.45">
      <c r="B8" s="12"/>
      <c r="C8" s="12"/>
      <c r="D8" s="13" t="s">
        <v>13</v>
      </c>
      <c r="E8" s="14">
        <v>320910000</v>
      </c>
      <c r="F8" s="14">
        <v>318075741</v>
      </c>
      <c r="G8" s="14">
        <f t="shared" si="0"/>
        <v>2834259</v>
      </c>
      <c r="H8" s="14"/>
    </row>
    <row r="9" spans="2:8" x14ac:dyDescent="0.45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5">
      <c r="B10" s="12"/>
      <c r="C10" s="12"/>
      <c r="D10" s="13" t="s">
        <v>15</v>
      </c>
      <c r="E10" s="14">
        <v>38702000</v>
      </c>
      <c r="F10" s="14">
        <v>41547229</v>
      </c>
      <c r="G10" s="14">
        <f t="shared" si="0"/>
        <v>-2845229</v>
      </c>
      <c r="H10" s="14"/>
    </row>
    <row r="11" spans="2:8" x14ac:dyDescent="0.45">
      <c r="B11" s="12"/>
      <c r="C11" s="12"/>
      <c r="D11" s="13" t="s">
        <v>16</v>
      </c>
      <c r="E11" s="14">
        <f>+E12+E13+E14+E15+E16+E17</f>
        <v>38414000</v>
      </c>
      <c r="F11" s="14">
        <f>+F12+F13+F14+F15+F16+F17</f>
        <v>38045001</v>
      </c>
      <c r="G11" s="14">
        <f t="shared" si="0"/>
        <v>368999</v>
      </c>
      <c r="H11" s="14"/>
    </row>
    <row r="12" spans="2:8" x14ac:dyDescent="0.45">
      <c r="B12" s="12"/>
      <c r="C12" s="12"/>
      <c r="D12" s="13" t="s">
        <v>13</v>
      </c>
      <c r="E12" s="14">
        <v>33618000</v>
      </c>
      <c r="F12" s="14">
        <v>33296850</v>
      </c>
      <c r="G12" s="14">
        <f t="shared" si="0"/>
        <v>321150</v>
      </c>
      <c r="H12" s="14"/>
    </row>
    <row r="13" spans="2:8" x14ac:dyDescent="0.45">
      <c r="B13" s="12"/>
      <c r="C13" s="12"/>
      <c r="D13" s="13" t="s">
        <v>17</v>
      </c>
      <c r="E13" s="14"/>
      <c r="F13" s="14"/>
      <c r="G13" s="14">
        <f t="shared" si="0"/>
        <v>0</v>
      </c>
      <c r="H13" s="14"/>
    </row>
    <row r="14" spans="2:8" x14ac:dyDescent="0.45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x14ac:dyDescent="0.45">
      <c r="B15" s="12"/>
      <c r="C15" s="12"/>
      <c r="D15" s="13" t="s">
        <v>19</v>
      </c>
      <c r="E15" s="14">
        <v>4796000</v>
      </c>
      <c r="F15" s="14">
        <v>4748151</v>
      </c>
      <c r="G15" s="14">
        <f t="shared" si="0"/>
        <v>47849</v>
      </c>
      <c r="H15" s="14"/>
    </row>
    <row r="16" spans="2:8" x14ac:dyDescent="0.45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x14ac:dyDescent="0.45">
      <c r="B17" s="12"/>
      <c r="C17" s="12"/>
      <c r="D17" s="13" t="s">
        <v>21</v>
      </c>
      <c r="E17" s="14"/>
      <c r="F17" s="14"/>
      <c r="G17" s="14">
        <f t="shared" si="0"/>
        <v>0</v>
      </c>
      <c r="H17" s="14"/>
    </row>
    <row r="18" spans="2:8" x14ac:dyDescent="0.45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x14ac:dyDescent="0.45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x14ac:dyDescent="0.45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5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5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x14ac:dyDescent="0.45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5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5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x14ac:dyDescent="0.45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x14ac:dyDescent="0.45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x14ac:dyDescent="0.45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x14ac:dyDescent="0.45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x14ac:dyDescent="0.45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5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x14ac:dyDescent="0.45">
      <c r="B32" s="12"/>
      <c r="C32" s="12"/>
      <c r="D32" s="13" t="s">
        <v>30</v>
      </c>
      <c r="E32" s="14">
        <f>+E33+E34+E35+E36+E37+E38+E39+E40+E41+E42+E43+E44</f>
        <v>122529000</v>
      </c>
      <c r="F32" s="14">
        <f>+F33+F34+F35+F36+F37+F38+F39+F40+F41+F42+F43+F44</f>
        <v>122099394</v>
      </c>
      <c r="G32" s="14">
        <f t="shared" si="0"/>
        <v>429606</v>
      </c>
      <c r="H32" s="14"/>
    </row>
    <row r="33" spans="2:8" x14ac:dyDescent="0.45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x14ac:dyDescent="0.45">
      <c r="B34" s="12"/>
      <c r="C34" s="12"/>
      <c r="D34" s="13" t="s">
        <v>32</v>
      </c>
      <c r="E34" s="14"/>
      <c r="F34" s="14"/>
      <c r="G34" s="14">
        <f t="shared" si="0"/>
        <v>0</v>
      </c>
      <c r="H34" s="14"/>
    </row>
    <row r="35" spans="2:8" x14ac:dyDescent="0.45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5">
      <c r="B36" s="12"/>
      <c r="C36" s="12"/>
      <c r="D36" s="13" t="s">
        <v>34</v>
      </c>
      <c r="E36" s="14"/>
      <c r="F36" s="14"/>
      <c r="G36" s="14">
        <f t="shared" si="0"/>
        <v>0</v>
      </c>
      <c r="H36" s="14"/>
    </row>
    <row r="37" spans="2:8" x14ac:dyDescent="0.45">
      <c r="B37" s="12"/>
      <c r="C37" s="12"/>
      <c r="D37" s="13" t="s">
        <v>35</v>
      </c>
      <c r="E37" s="14">
        <v>41229000</v>
      </c>
      <c r="F37" s="14">
        <v>41242370</v>
      </c>
      <c r="G37" s="14">
        <f t="shared" si="0"/>
        <v>-13370</v>
      </c>
      <c r="H37" s="14"/>
    </row>
    <row r="38" spans="2:8" x14ac:dyDescent="0.45">
      <c r="B38" s="12"/>
      <c r="C38" s="12"/>
      <c r="D38" s="13" t="s">
        <v>36</v>
      </c>
      <c r="E38" s="14">
        <v>6821000</v>
      </c>
      <c r="F38" s="14">
        <v>6612680</v>
      </c>
      <c r="G38" s="14">
        <f t="shared" si="0"/>
        <v>208320</v>
      </c>
      <c r="H38" s="14"/>
    </row>
    <row r="39" spans="2:8" x14ac:dyDescent="0.45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x14ac:dyDescent="0.45">
      <c r="B40" s="12"/>
      <c r="C40" s="12"/>
      <c r="D40" s="13" t="s">
        <v>38</v>
      </c>
      <c r="E40" s="14">
        <v>62627000</v>
      </c>
      <c r="F40" s="14">
        <v>62662470</v>
      </c>
      <c r="G40" s="14">
        <f t="shared" si="0"/>
        <v>-35470</v>
      </c>
      <c r="H40" s="14"/>
    </row>
    <row r="41" spans="2:8" x14ac:dyDescent="0.45">
      <c r="B41" s="12"/>
      <c r="C41" s="12"/>
      <c r="D41" s="13" t="s">
        <v>39</v>
      </c>
      <c r="E41" s="14">
        <v>11852000</v>
      </c>
      <c r="F41" s="14">
        <v>11581874</v>
      </c>
      <c r="G41" s="14">
        <f t="shared" si="0"/>
        <v>270126</v>
      </c>
      <c r="H41" s="14"/>
    </row>
    <row r="42" spans="2:8" x14ac:dyDescent="0.45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x14ac:dyDescent="0.45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5">
      <c r="B44" s="12"/>
      <c r="C44" s="12"/>
      <c r="D44" s="13" t="s">
        <v>42</v>
      </c>
      <c r="E44" s="14"/>
      <c r="F44" s="14"/>
      <c r="G44" s="14">
        <f t="shared" si="0"/>
        <v>0</v>
      </c>
      <c r="H44" s="14"/>
    </row>
    <row r="45" spans="2:8" x14ac:dyDescent="0.45">
      <c r="B45" s="12"/>
      <c r="C45" s="12"/>
      <c r="D45" s="13" t="s">
        <v>43</v>
      </c>
      <c r="E45" s="14">
        <f>+E46+E47+E48+E49+E50+E51+E52+E53+E54</f>
        <v>14594000</v>
      </c>
      <c r="F45" s="14">
        <f>+F46+F47+F48+F49+F50+F51+F52+F53+F54</f>
        <v>15964582</v>
      </c>
      <c r="G45" s="14">
        <f t="shared" si="0"/>
        <v>-1370582</v>
      </c>
      <c r="H45" s="14"/>
    </row>
    <row r="46" spans="2:8" x14ac:dyDescent="0.45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5">
      <c r="B47" s="12"/>
      <c r="C47" s="12"/>
      <c r="D47" s="13" t="s">
        <v>45</v>
      </c>
      <c r="E47" s="14">
        <v>14594000</v>
      </c>
      <c r="F47" s="14">
        <v>15964582</v>
      </c>
      <c r="G47" s="14">
        <f t="shared" si="0"/>
        <v>-1370582</v>
      </c>
      <c r="H47" s="14"/>
    </row>
    <row r="48" spans="2:8" x14ac:dyDescent="0.45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5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5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5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5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x14ac:dyDescent="0.45">
      <c r="B53" s="12"/>
      <c r="C53" s="12"/>
      <c r="D53" s="13" t="s">
        <v>51</v>
      </c>
      <c r="E53" s="14"/>
      <c r="F53" s="14"/>
      <c r="G53" s="14">
        <f t="shared" si="0"/>
        <v>0</v>
      </c>
      <c r="H53" s="14"/>
    </row>
    <row r="54" spans="2:8" x14ac:dyDescent="0.45">
      <c r="B54" s="12"/>
      <c r="C54" s="12"/>
      <c r="D54" s="13" t="s">
        <v>52</v>
      </c>
      <c r="E54" s="14"/>
      <c r="F54" s="14"/>
      <c r="G54" s="14">
        <f t="shared" si="0"/>
        <v>0</v>
      </c>
      <c r="H54" s="14"/>
    </row>
    <row r="55" spans="2:8" x14ac:dyDescent="0.45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x14ac:dyDescent="0.45">
      <c r="B56" s="12"/>
      <c r="C56" s="12"/>
      <c r="D56" s="13" t="s">
        <v>54</v>
      </c>
      <c r="E56" s="14">
        <f>+E57+E64</f>
        <v>0</v>
      </c>
      <c r="F56" s="14">
        <f>+F57+F64</f>
        <v>0</v>
      </c>
      <c r="G56" s="14">
        <f t="shared" si="0"/>
        <v>0</v>
      </c>
      <c r="H56" s="14"/>
    </row>
    <row r="57" spans="2:8" x14ac:dyDescent="0.45">
      <c r="B57" s="12"/>
      <c r="C57" s="12"/>
      <c r="D57" s="13" t="s">
        <v>55</v>
      </c>
      <c r="E57" s="14">
        <f>+E58+E59+E60+E61+E62+E63</f>
        <v>0</v>
      </c>
      <c r="F57" s="14">
        <f>+F58+F59+F60+F61+F62+F63</f>
        <v>0</v>
      </c>
      <c r="G57" s="14">
        <f t="shared" si="0"/>
        <v>0</v>
      </c>
      <c r="H57" s="14"/>
    </row>
    <row r="58" spans="2:8" x14ac:dyDescent="0.45">
      <c r="B58" s="12"/>
      <c r="C58" s="12"/>
      <c r="D58" s="13" t="s">
        <v>56</v>
      </c>
      <c r="E58" s="14"/>
      <c r="F58" s="14"/>
      <c r="G58" s="14">
        <f t="shared" si="0"/>
        <v>0</v>
      </c>
      <c r="H58" s="14"/>
    </row>
    <row r="59" spans="2:8" x14ac:dyDescent="0.45">
      <c r="B59" s="12"/>
      <c r="C59" s="12"/>
      <c r="D59" s="13" t="s">
        <v>42</v>
      </c>
      <c r="E59" s="14"/>
      <c r="F59" s="14"/>
      <c r="G59" s="14">
        <f t="shared" si="0"/>
        <v>0</v>
      </c>
      <c r="H59" s="14"/>
    </row>
    <row r="60" spans="2:8" x14ac:dyDescent="0.45">
      <c r="B60" s="12"/>
      <c r="C60" s="12"/>
      <c r="D60" s="13" t="s">
        <v>44</v>
      </c>
      <c r="E60" s="14"/>
      <c r="F60" s="14"/>
      <c r="G60" s="14">
        <f t="shared" si="0"/>
        <v>0</v>
      </c>
      <c r="H60" s="14"/>
    </row>
    <row r="61" spans="2:8" x14ac:dyDescent="0.45">
      <c r="B61" s="12"/>
      <c r="C61" s="12"/>
      <c r="D61" s="13" t="s">
        <v>45</v>
      </c>
      <c r="E61" s="14"/>
      <c r="F61" s="14"/>
      <c r="G61" s="14">
        <f t="shared" si="0"/>
        <v>0</v>
      </c>
      <c r="H61" s="14"/>
    </row>
    <row r="62" spans="2:8" x14ac:dyDescent="0.45">
      <c r="B62" s="12"/>
      <c r="C62" s="12"/>
      <c r="D62" s="13" t="s">
        <v>46</v>
      </c>
      <c r="E62" s="14"/>
      <c r="F62" s="14"/>
      <c r="G62" s="14">
        <f t="shared" si="0"/>
        <v>0</v>
      </c>
      <c r="H62" s="14"/>
    </row>
    <row r="63" spans="2:8" x14ac:dyDescent="0.45">
      <c r="B63" s="12"/>
      <c r="C63" s="12"/>
      <c r="D63" s="13" t="s">
        <v>52</v>
      </c>
      <c r="E63" s="14"/>
      <c r="F63" s="14"/>
      <c r="G63" s="14">
        <f t="shared" si="0"/>
        <v>0</v>
      </c>
      <c r="H63" s="14"/>
    </row>
    <row r="64" spans="2:8" x14ac:dyDescent="0.45">
      <c r="B64" s="12"/>
      <c r="C64" s="12"/>
      <c r="D64" s="13" t="s">
        <v>43</v>
      </c>
      <c r="E64" s="14">
        <f>+E65</f>
        <v>0</v>
      </c>
      <c r="F64" s="14">
        <f>+F65</f>
        <v>0</v>
      </c>
      <c r="G64" s="14">
        <f t="shared" si="0"/>
        <v>0</v>
      </c>
      <c r="H64" s="14"/>
    </row>
    <row r="65" spans="2:8" x14ac:dyDescent="0.45">
      <c r="B65" s="12"/>
      <c r="C65" s="12"/>
      <c r="D65" s="13" t="s">
        <v>52</v>
      </c>
      <c r="E65" s="14"/>
      <c r="F65" s="14"/>
      <c r="G65" s="14">
        <f t="shared" si="0"/>
        <v>0</v>
      </c>
      <c r="H65" s="14"/>
    </row>
    <row r="66" spans="2:8" x14ac:dyDescent="0.45">
      <c r="B66" s="12"/>
      <c r="C66" s="12"/>
      <c r="D66" s="13" t="s">
        <v>57</v>
      </c>
      <c r="E66" s="14">
        <f>+E67+E68</f>
        <v>0</v>
      </c>
      <c r="F66" s="14">
        <f>+F67+F68</f>
        <v>0</v>
      </c>
      <c r="G66" s="14">
        <f t="shared" si="0"/>
        <v>0</v>
      </c>
      <c r="H66" s="14"/>
    </row>
    <row r="67" spans="2:8" x14ac:dyDescent="0.45">
      <c r="B67" s="12"/>
      <c r="C67" s="12"/>
      <c r="D67" s="13" t="s">
        <v>58</v>
      </c>
      <c r="E67" s="14"/>
      <c r="F67" s="14"/>
      <c r="G67" s="14">
        <f t="shared" si="0"/>
        <v>0</v>
      </c>
      <c r="H67" s="14"/>
    </row>
    <row r="68" spans="2:8" x14ac:dyDescent="0.45">
      <c r="B68" s="12"/>
      <c r="C68" s="12"/>
      <c r="D68" s="13" t="s">
        <v>59</v>
      </c>
      <c r="E68" s="14"/>
      <c r="F68" s="14"/>
      <c r="G68" s="14">
        <f t="shared" si="0"/>
        <v>0</v>
      </c>
      <c r="H68" s="14"/>
    </row>
    <row r="69" spans="2:8" x14ac:dyDescent="0.45">
      <c r="B69" s="12"/>
      <c r="C69" s="12"/>
      <c r="D69" s="13" t="s">
        <v>60</v>
      </c>
      <c r="E69" s="14">
        <v>2006000</v>
      </c>
      <c r="F69" s="14">
        <v>2016469</v>
      </c>
      <c r="G69" s="14">
        <f t="shared" si="0"/>
        <v>-10469</v>
      </c>
      <c r="H69" s="14"/>
    </row>
    <row r="70" spans="2:8" x14ac:dyDescent="0.45">
      <c r="B70" s="12"/>
      <c r="C70" s="12"/>
      <c r="D70" s="13" t="s">
        <v>61</v>
      </c>
      <c r="E70" s="14">
        <v>10000</v>
      </c>
      <c r="F70" s="14"/>
      <c r="G70" s="14">
        <f t="shared" si="0"/>
        <v>10000</v>
      </c>
      <c r="H70" s="14"/>
    </row>
    <row r="71" spans="2:8" x14ac:dyDescent="0.45">
      <c r="B71" s="12"/>
      <c r="C71" s="12"/>
      <c r="D71" s="13" t="s">
        <v>62</v>
      </c>
      <c r="E71" s="14">
        <v>2000</v>
      </c>
      <c r="F71" s="14">
        <v>36274</v>
      </c>
      <c r="G71" s="14">
        <f t="shared" ref="G71:G134" si="1">E71-F71</f>
        <v>-34274</v>
      </c>
      <c r="H71" s="14"/>
    </row>
    <row r="72" spans="2:8" x14ac:dyDescent="0.45">
      <c r="B72" s="12"/>
      <c r="C72" s="12"/>
      <c r="D72" s="13" t="s">
        <v>63</v>
      </c>
      <c r="E72" s="14">
        <f>+E73+E74+E75+E77</f>
        <v>1311000</v>
      </c>
      <c r="F72" s="14">
        <f>+F73+F74+F75+F77</f>
        <v>1595635</v>
      </c>
      <c r="G72" s="14">
        <f t="shared" si="1"/>
        <v>-284635</v>
      </c>
      <c r="H72" s="14"/>
    </row>
    <row r="73" spans="2:8" x14ac:dyDescent="0.45">
      <c r="B73" s="12"/>
      <c r="C73" s="12"/>
      <c r="D73" s="13" t="s">
        <v>64</v>
      </c>
      <c r="E73" s="14"/>
      <c r="F73" s="14"/>
      <c r="G73" s="14">
        <f t="shared" si="1"/>
        <v>0</v>
      </c>
      <c r="H73" s="14"/>
    </row>
    <row r="74" spans="2:8" x14ac:dyDescent="0.45">
      <c r="B74" s="12"/>
      <c r="C74" s="12"/>
      <c r="D74" s="13" t="s">
        <v>65</v>
      </c>
      <c r="E74" s="14">
        <v>1220000</v>
      </c>
      <c r="F74" s="14">
        <v>1491747</v>
      </c>
      <c r="G74" s="14">
        <f t="shared" si="1"/>
        <v>-271747</v>
      </c>
      <c r="H74" s="14"/>
    </row>
    <row r="75" spans="2:8" x14ac:dyDescent="0.45">
      <c r="B75" s="12"/>
      <c r="C75" s="12"/>
      <c r="D75" s="13" t="s">
        <v>66</v>
      </c>
      <c r="E75" s="14">
        <f>+E76</f>
        <v>91000</v>
      </c>
      <c r="F75" s="14">
        <f>+F76</f>
        <v>103888</v>
      </c>
      <c r="G75" s="14">
        <f t="shared" si="1"/>
        <v>-12888</v>
      </c>
      <c r="H75" s="14"/>
    </row>
    <row r="76" spans="2:8" x14ac:dyDescent="0.45">
      <c r="B76" s="12"/>
      <c r="C76" s="12"/>
      <c r="D76" s="13" t="s">
        <v>67</v>
      </c>
      <c r="E76" s="14">
        <v>91000</v>
      </c>
      <c r="F76" s="14">
        <v>103888</v>
      </c>
      <c r="G76" s="14">
        <f t="shared" si="1"/>
        <v>-12888</v>
      </c>
      <c r="H76" s="14"/>
    </row>
    <row r="77" spans="2:8" x14ac:dyDescent="0.45">
      <c r="B77" s="12"/>
      <c r="C77" s="12"/>
      <c r="D77" s="13" t="s">
        <v>68</v>
      </c>
      <c r="E77" s="14"/>
      <c r="F77" s="14"/>
      <c r="G77" s="14">
        <f t="shared" si="1"/>
        <v>0</v>
      </c>
      <c r="H77" s="14"/>
    </row>
    <row r="78" spans="2:8" x14ac:dyDescent="0.45">
      <c r="B78" s="12"/>
      <c r="C78" s="12"/>
      <c r="D78" s="13" t="s">
        <v>69</v>
      </c>
      <c r="E78" s="14"/>
      <c r="F78" s="14"/>
      <c r="G78" s="14">
        <f t="shared" si="1"/>
        <v>0</v>
      </c>
      <c r="H78" s="14"/>
    </row>
    <row r="79" spans="2:8" x14ac:dyDescent="0.45">
      <c r="B79" s="12"/>
      <c r="C79" s="15"/>
      <c r="D79" s="16" t="s">
        <v>70</v>
      </c>
      <c r="E79" s="17">
        <f>+E6+E56+E66+E69+E70+E71+E72+E78</f>
        <v>538478000</v>
      </c>
      <c r="F79" s="17">
        <f>+F6+F56+F66+F69+F70+F71+F72+F78</f>
        <v>539380325</v>
      </c>
      <c r="G79" s="17">
        <f t="shared" si="1"/>
        <v>-902325</v>
      </c>
      <c r="H79" s="17"/>
    </row>
    <row r="80" spans="2:8" x14ac:dyDescent="0.45">
      <c r="B80" s="12"/>
      <c r="C80" s="9" t="s">
        <v>71</v>
      </c>
      <c r="D80" s="13" t="s">
        <v>72</v>
      </c>
      <c r="E80" s="14">
        <f>+E81+E82+E83+E104+E105+E106+E107+E108</f>
        <v>354111000</v>
      </c>
      <c r="F80" s="14">
        <f>+F81+F82+F83+F104+F105+F106+F107+F108</f>
        <v>341238118</v>
      </c>
      <c r="G80" s="14">
        <f t="shared" si="1"/>
        <v>12872882</v>
      </c>
      <c r="H80" s="14"/>
    </row>
    <row r="81" spans="2:8" x14ac:dyDescent="0.45">
      <c r="B81" s="12"/>
      <c r="C81" s="12"/>
      <c r="D81" s="13" t="s">
        <v>73</v>
      </c>
      <c r="E81" s="14"/>
      <c r="F81" s="14"/>
      <c r="G81" s="14">
        <f t="shared" si="1"/>
        <v>0</v>
      </c>
      <c r="H81" s="14"/>
    </row>
    <row r="82" spans="2:8" x14ac:dyDescent="0.45">
      <c r="B82" s="12"/>
      <c r="C82" s="12"/>
      <c r="D82" s="13" t="s">
        <v>74</v>
      </c>
      <c r="E82" s="14"/>
      <c r="F82" s="14"/>
      <c r="G82" s="14">
        <f t="shared" si="1"/>
        <v>0</v>
      </c>
      <c r="H82" s="14"/>
    </row>
    <row r="83" spans="2:8" x14ac:dyDescent="0.45">
      <c r="B83" s="12"/>
      <c r="C83" s="12"/>
      <c r="D83" s="13" t="s">
        <v>75</v>
      </c>
      <c r="E83" s="14">
        <f>+E84+E85+E86+E87+E88+E89+E90+E91+E92+E93+E94+E95+E96+E97+E98+E99+E100+E101+E102+E103</f>
        <v>200078000</v>
      </c>
      <c r="F83" s="14">
        <f>+F84+F85+F86+F87+F88+F89+F90+F91+F92+F93+F94+F95+F96+F97+F98+F99+F100+F101+F102+F103</f>
        <v>196981395</v>
      </c>
      <c r="G83" s="14">
        <f t="shared" si="1"/>
        <v>3096605</v>
      </c>
      <c r="H83" s="14"/>
    </row>
    <row r="84" spans="2:8" x14ac:dyDescent="0.45">
      <c r="B84" s="12"/>
      <c r="C84" s="12"/>
      <c r="D84" s="13" t="s">
        <v>76</v>
      </c>
      <c r="E84" s="14">
        <v>117054000</v>
      </c>
      <c r="F84" s="14">
        <v>115779755</v>
      </c>
      <c r="G84" s="14">
        <f t="shared" si="1"/>
        <v>1274245</v>
      </c>
      <c r="H84" s="14"/>
    </row>
    <row r="85" spans="2:8" x14ac:dyDescent="0.45">
      <c r="B85" s="12"/>
      <c r="C85" s="12"/>
      <c r="D85" s="13" t="s">
        <v>77</v>
      </c>
      <c r="E85" s="14">
        <v>5118000</v>
      </c>
      <c r="F85" s="14">
        <v>5202600</v>
      </c>
      <c r="G85" s="14">
        <f t="shared" si="1"/>
        <v>-84600</v>
      </c>
      <c r="H85" s="14"/>
    </row>
    <row r="86" spans="2:8" x14ac:dyDescent="0.45">
      <c r="B86" s="12"/>
      <c r="C86" s="12"/>
      <c r="D86" s="13" t="s">
        <v>78</v>
      </c>
      <c r="E86" s="14">
        <v>4342000</v>
      </c>
      <c r="F86" s="14">
        <v>4311000</v>
      </c>
      <c r="G86" s="14">
        <f t="shared" si="1"/>
        <v>31000</v>
      </c>
      <c r="H86" s="14"/>
    </row>
    <row r="87" spans="2:8" x14ac:dyDescent="0.45">
      <c r="B87" s="12"/>
      <c r="C87" s="12"/>
      <c r="D87" s="13" t="s">
        <v>79</v>
      </c>
      <c r="E87" s="14">
        <v>2136000</v>
      </c>
      <c r="F87" s="14">
        <v>2090000</v>
      </c>
      <c r="G87" s="14">
        <f t="shared" si="1"/>
        <v>46000</v>
      </c>
      <c r="H87" s="14"/>
    </row>
    <row r="88" spans="2:8" x14ac:dyDescent="0.45">
      <c r="B88" s="12"/>
      <c r="C88" s="12"/>
      <c r="D88" s="13" t="s">
        <v>80</v>
      </c>
      <c r="E88" s="14">
        <v>3006000</v>
      </c>
      <c r="F88" s="14">
        <v>2960000</v>
      </c>
      <c r="G88" s="14">
        <f t="shared" si="1"/>
        <v>46000</v>
      </c>
      <c r="H88" s="14"/>
    </row>
    <row r="89" spans="2:8" x14ac:dyDescent="0.45">
      <c r="B89" s="12"/>
      <c r="C89" s="12"/>
      <c r="D89" s="13" t="s">
        <v>81</v>
      </c>
      <c r="E89" s="14">
        <v>2154000</v>
      </c>
      <c r="F89" s="14">
        <v>2128000</v>
      </c>
      <c r="G89" s="14">
        <f t="shared" si="1"/>
        <v>26000</v>
      </c>
      <c r="H89" s="14"/>
    </row>
    <row r="90" spans="2:8" x14ac:dyDescent="0.45">
      <c r="B90" s="12"/>
      <c r="C90" s="12"/>
      <c r="D90" s="13" t="s">
        <v>82</v>
      </c>
      <c r="E90" s="14">
        <v>368000</v>
      </c>
      <c r="F90" s="14">
        <v>387500</v>
      </c>
      <c r="G90" s="14">
        <f t="shared" si="1"/>
        <v>-19500</v>
      </c>
      <c r="H90" s="14"/>
    </row>
    <row r="91" spans="2:8" x14ac:dyDescent="0.45">
      <c r="B91" s="12"/>
      <c r="C91" s="12"/>
      <c r="D91" s="13" t="s">
        <v>83</v>
      </c>
      <c r="E91" s="14">
        <v>11946000</v>
      </c>
      <c r="F91" s="14">
        <v>12078000</v>
      </c>
      <c r="G91" s="14">
        <f t="shared" si="1"/>
        <v>-132000</v>
      </c>
      <c r="H91" s="14"/>
    </row>
    <row r="92" spans="2:8" x14ac:dyDescent="0.45">
      <c r="B92" s="12"/>
      <c r="C92" s="12"/>
      <c r="D92" s="13" t="s">
        <v>84</v>
      </c>
      <c r="E92" s="14">
        <v>2780000</v>
      </c>
      <c r="F92" s="14">
        <v>2707037</v>
      </c>
      <c r="G92" s="14">
        <f t="shared" si="1"/>
        <v>72963</v>
      </c>
      <c r="H92" s="14"/>
    </row>
    <row r="93" spans="2:8" x14ac:dyDescent="0.45">
      <c r="B93" s="12"/>
      <c r="C93" s="12"/>
      <c r="D93" s="13" t="s">
        <v>85</v>
      </c>
      <c r="E93" s="14"/>
      <c r="F93" s="14"/>
      <c r="G93" s="14">
        <f t="shared" si="1"/>
        <v>0</v>
      </c>
      <c r="H93" s="14"/>
    </row>
    <row r="94" spans="2:8" x14ac:dyDescent="0.45">
      <c r="B94" s="12"/>
      <c r="C94" s="12"/>
      <c r="D94" s="13" t="s">
        <v>86</v>
      </c>
      <c r="E94" s="14">
        <v>244000</v>
      </c>
      <c r="F94" s="14">
        <v>260000</v>
      </c>
      <c r="G94" s="14">
        <f t="shared" si="1"/>
        <v>-16000</v>
      </c>
      <c r="H94" s="14"/>
    </row>
    <row r="95" spans="2:8" x14ac:dyDescent="0.45">
      <c r="B95" s="12"/>
      <c r="C95" s="12"/>
      <c r="D95" s="13" t="s">
        <v>87</v>
      </c>
      <c r="E95" s="14">
        <v>7800000</v>
      </c>
      <c r="F95" s="14">
        <v>4700000</v>
      </c>
      <c r="G95" s="14">
        <f t="shared" si="1"/>
        <v>3100000</v>
      </c>
      <c r="H95" s="14"/>
    </row>
    <row r="96" spans="2:8" x14ac:dyDescent="0.45">
      <c r="B96" s="12"/>
      <c r="C96" s="12"/>
      <c r="D96" s="13" t="s">
        <v>88</v>
      </c>
      <c r="E96" s="14"/>
      <c r="F96" s="14"/>
      <c r="G96" s="14">
        <f t="shared" si="1"/>
        <v>0</v>
      </c>
      <c r="H96" s="14"/>
    </row>
    <row r="97" spans="2:8" x14ac:dyDescent="0.45">
      <c r="B97" s="12"/>
      <c r="C97" s="12"/>
      <c r="D97" s="13" t="s">
        <v>89</v>
      </c>
      <c r="E97" s="14">
        <v>17864000</v>
      </c>
      <c r="F97" s="14">
        <v>17656000</v>
      </c>
      <c r="G97" s="14">
        <f t="shared" si="1"/>
        <v>208000</v>
      </c>
      <c r="H97" s="14"/>
    </row>
    <row r="98" spans="2:8" x14ac:dyDescent="0.45">
      <c r="B98" s="12"/>
      <c r="C98" s="12"/>
      <c r="D98" s="13" t="s">
        <v>90</v>
      </c>
      <c r="E98" s="14">
        <v>5997000</v>
      </c>
      <c r="F98" s="14">
        <v>6130200</v>
      </c>
      <c r="G98" s="14">
        <f t="shared" si="1"/>
        <v>-133200</v>
      </c>
      <c r="H98" s="14"/>
    </row>
    <row r="99" spans="2:8" x14ac:dyDescent="0.45">
      <c r="B99" s="12"/>
      <c r="C99" s="12"/>
      <c r="D99" s="13" t="s">
        <v>91</v>
      </c>
      <c r="E99" s="14">
        <v>5454000</v>
      </c>
      <c r="F99" s="14">
        <v>5390600</v>
      </c>
      <c r="G99" s="14">
        <f t="shared" si="1"/>
        <v>63400</v>
      </c>
      <c r="H99" s="14"/>
    </row>
    <row r="100" spans="2:8" x14ac:dyDescent="0.45">
      <c r="B100" s="12"/>
      <c r="C100" s="12"/>
      <c r="D100" s="13" t="s">
        <v>92</v>
      </c>
      <c r="E100" s="14">
        <v>253000</v>
      </c>
      <c r="F100" s="14">
        <v>412150</v>
      </c>
      <c r="G100" s="14">
        <f t="shared" si="1"/>
        <v>-159150</v>
      </c>
      <c r="H100" s="14"/>
    </row>
    <row r="101" spans="2:8" x14ac:dyDescent="0.45">
      <c r="B101" s="12"/>
      <c r="C101" s="12"/>
      <c r="D101" s="13" t="s">
        <v>93</v>
      </c>
      <c r="E101" s="14">
        <v>12428000</v>
      </c>
      <c r="F101" s="14">
        <v>13655753</v>
      </c>
      <c r="G101" s="14">
        <f t="shared" si="1"/>
        <v>-1227753</v>
      </c>
      <c r="H101" s="14"/>
    </row>
    <row r="102" spans="2:8" x14ac:dyDescent="0.45">
      <c r="B102" s="12"/>
      <c r="C102" s="12"/>
      <c r="D102" s="13" t="s">
        <v>94</v>
      </c>
      <c r="E102" s="14"/>
      <c r="F102" s="14"/>
      <c r="G102" s="14">
        <f t="shared" si="1"/>
        <v>0</v>
      </c>
      <c r="H102" s="14"/>
    </row>
    <row r="103" spans="2:8" x14ac:dyDescent="0.45">
      <c r="B103" s="12"/>
      <c r="C103" s="12"/>
      <c r="D103" s="13" t="s">
        <v>95</v>
      </c>
      <c r="E103" s="14">
        <v>1134000</v>
      </c>
      <c r="F103" s="14">
        <v>1132800</v>
      </c>
      <c r="G103" s="14">
        <f t="shared" si="1"/>
        <v>1200</v>
      </c>
      <c r="H103" s="14"/>
    </row>
    <row r="104" spans="2:8" x14ac:dyDescent="0.45">
      <c r="B104" s="12"/>
      <c r="C104" s="12"/>
      <c r="D104" s="13" t="s">
        <v>96</v>
      </c>
      <c r="E104" s="14">
        <v>33069000</v>
      </c>
      <c r="F104" s="14">
        <v>33054678</v>
      </c>
      <c r="G104" s="14">
        <f t="shared" si="1"/>
        <v>14322</v>
      </c>
      <c r="H104" s="14"/>
    </row>
    <row r="105" spans="2:8" x14ac:dyDescent="0.45">
      <c r="B105" s="12"/>
      <c r="C105" s="12"/>
      <c r="D105" s="13" t="s">
        <v>97</v>
      </c>
      <c r="E105" s="14">
        <v>37535000</v>
      </c>
      <c r="F105" s="14">
        <v>36377303</v>
      </c>
      <c r="G105" s="14">
        <f t="shared" si="1"/>
        <v>1157697</v>
      </c>
      <c r="H105" s="14"/>
    </row>
    <row r="106" spans="2:8" x14ac:dyDescent="0.45">
      <c r="B106" s="12"/>
      <c r="C106" s="12"/>
      <c r="D106" s="13" t="s">
        <v>98</v>
      </c>
      <c r="E106" s="14">
        <v>46030000</v>
      </c>
      <c r="F106" s="14">
        <v>40928598</v>
      </c>
      <c r="G106" s="14">
        <f t="shared" si="1"/>
        <v>5101402</v>
      </c>
      <c r="H106" s="14"/>
    </row>
    <row r="107" spans="2:8" x14ac:dyDescent="0.45">
      <c r="B107" s="12"/>
      <c r="C107" s="12"/>
      <c r="D107" s="13" t="s">
        <v>99</v>
      </c>
      <c r="E107" s="14">
        <v>2852000</v>
      </c>
      <c r="F107" s="14">
        <v>2531826</v>
      </c>
      <c r="G107" s="14">
        <f t="shared" si="1"/>
        <v>320174</v>
      </c>
      <c r="H107" s="14"/>
    </row>
    <row r="108" spans="2:8" x14ac:dyDescent="0.45">
      <c r="B108" s="12"/>
      <c r="C108" s="12"/>
      <c r="D108" s="13" t="s">
        <v>100</v>
      </c>
      <c r="E108" s="14">
        <f>+E109</f>
        <v>34547000</v>
      </c>
      <c r="F108" s="14">
        <f>+F109</f>
        <v>31364318</v>
      </c>
      <c r="G108" s="14">
        <f t="shared" si="1"/>
        <v>3182682</v>
      </c>
      <c r="H108" s="14"/>
    </row>
    <row r="109" spans="2:8" x14ac:dyDescent="0.45">
      <c r="B109" s="12"/>
      <c r="C109" s="12"/>
      <c r="D109" s="13" t="s">
        <v>101</v>
      </c>
      <c r="E109" s="14">
        <v>34547000</v>
      </c>
      <c r="F109" s="14">
        <v>31364318</v>
      </c>
      <c r="G109" s="14">
        <f t="shared" si="1"/>
        <v>3182682</v>
      </c>
      <c r="H109" s="14"/>
    </row>
    <row r="110" spans="2:8" x14ac:dyDescent="0.45">
      <c r="B110" s="12"/>
      <c r="C110" s="12"/>
      <c r="D110" s="13" t="s">
        <v>102</v>
      </c>
      <c r="E110" s="14">
        <f>+E111+E112+E113+E114+E115+E116+E117+E118+E119+E120+E121+E122+E123+E124+E125+E126+E127</f>
        <v>72730000</v>
      </c>
      <c r="F110" s="14">
        <f>+F111+F112+F113+F114+F115+F116+F117+F118+F119+F120+F121+F122+F123+F124+F125+F126+F127</f>
        <v>75581364</v>
      </c>
      <c r="G110" s="14">
        <f t="shared" si="1"/>
        <v>-2851364</v>
      </c>
      <c r="H110" s="14"/>
    </row>
    <row r="111" spans="2:8" x14ac:dyDescent="0.45">
      <c r="B111" s="12"/>
      <c r="C111" s="12"/>
      <c r="D111" s="13" t="s">
        <v>103</v>
      </c>
      <c r="E111" s="14">
        <v>33486000</v>
      </c>
      <c r="F111" s="14">
        <v>33463554</v>
      </c>
      <c r="G111" s="14">
        <f t="shared" si="1"/>
        <v>22446</v>
      </c>
      <c r="H111" s="14"/>
    </row>
    <row r="112" spans="2:8" x14ac:dyDescent="0.45">
      <c r="B112" s="12"/>
      <c r="C112" s="12"/>
      <c r="D112" s="13" t="s">
        <v>104</v>
      </c>
      <c r="E112" s="14">
        <v>10706000</v>
      </c>
      <c r="F112" s="14">
        <v>11297692</v>
      </c>
      <c r="G112" s="14">
        <f t="shared" si="1"/>
        <v>-591692</v>
      </c>
      <c r="H112" s="14"/>
    </row>
    <row r="113" spans="2:8" x14ac:dyDescent="0.45">
      <c r="B113" s="12"/>
      <c r="C113" s="12"/>
      <c r="D113" s="13" t="s">
        <v>105</v>
      </c>
      <c r="E113" s="14"/>
      <c r="F113" s="14"/>
      <c r="G113" s="14">
        <f t="shared" si="1"/>
        <v>0</v>
      </c>
      <c r="H113" s="14"/>
    </row>
    <row r="114" spans="2:8" x14ac:dyDescent="0.45">
      <c r="B114" s="12"/>
      <c r="C114" s="12"/>
      <c r="D114" s="13" t="s">
        <v>106</v>
      </c>
      <c r="E114" s="14">
        <v>984000</v>
      </c>
      <c r="F114" s="14">
        <v>871822</v>
      </c>
      <c r="G114" s="14">
        <f t="shared" si="1"/>
        <v>112178</v>
      </c>
      <c r="H114" s="14"/>
    </row>
    <row r="115" spans="2:8" x14ac:dyDescent="0.45">
      <c r="B115" s="12"/>
      <c r="C115" s="12"/>
      <c r="D115" s="13" t="s">
        <v>107</v>
      </c>
      <c r="E115" s="14"/>
      <c r="F115" s="14"/>
      <c r="G115" s="14">
        <f t="shared" si="1"/>
        <v>0</v>
      </c>
      <c r="H115" s="14"/>
    </row>
    <row r="116" spans="2:8" x14ac:dyDescent="0.45">
      <c r="B116" s="12"/>
      <c r="C116" s="12"/>
      <c r="D116" s="13" t="s">
        <v>108</v>
      </c>
      <c r="E116" s="14">
        <v>1366000</v>
      </c>
      <c r="F116" s="14">
        <v>1375173</v>
      </c>
      <c r="G116" s="14">
        <f t="shared" si="1"/>
        <v>-9173</v>
      </c>
      <c r="H116" s="14"/>
    </row>
    <row r="117" spans="2:8" x14ac:dyDescent="0.45">
      <c r="B117" s="12"/>
      <c r="C117" s="12"/>
      <c r="D117" s="13" t="s">
        <v>109</v>
      </c>
      <c r="E117" s="14">
        <v>936000</v>
      </c>
      <c r="F117" s="14">
        <v>988298</v>
      </c>
      <c r="G117" s="14">
        <f t="shared" si="1"/>
        <v>-52298</v>
      </c>
      <c r="H117" s="14"/>
    </row>
    <row r="118" spans="2:8" x14ac:dyDescent="0.45">
      <c r="B118" s="12"/>
      <c r="C118" s="12"/>
      <c r="D118" s="13" t="s">
        <v>110</v>
      </c>
      <c r="E118" s="14">
        <v>12000</v>
      </c>
      <c r="F118" s="14">
        <v>2237</v>
      </c>
      <c r="G118" s="14">
        <f t="shared" si="1"/>
        <v>9763</v>
      </c>
      <c r="H118" s="14"/>
    </row>
    <row r="119" spans="2:8" x14ac:dyDescent="0.45">
      <c r="B119" s="12"/>
      <c r="C119" s="12"/>
      <c r="D119" s="13" t="s">
        <v>111</v>
      </c>
      <c r="E119" s="14">
        <v>26000</v>
      </c>
      <c r="F119" s="14">
        <v>17690</v>
      </c>
      <c r="G119" s="14">
        <f t="shared" si="1"/>
        <v>8310</v>
      </c>
      <c r="H119" s="14"/>
    </row>
    <row r="120" spans="2:8" x14ac:dyDescent="0.45">
      <c r="B120" s="12"/>
      <c r="C120" s="12"/>
      <c r="D120" s="13" t="s">
        <v>112</v>
      </c>
      <c r="E120" s="14">
        <v>21444000</v>
      </c>
      <c r="F120" s="14">
        <v>23352003</v>
      </c>
      <c r="G120" s="14">
        <f t="shared" si="1"/>
        <v>-1908003</v>
      </c>
      <c r="H120" s="14"/>
    </row>
    <row r="121" spans="2:8" x14ac:dyDescent="0.45">
      <c r="B121" s="12"/>
      <c r="C121" s="12"/>
      <c r="D121" s="13" t="s">
        <v>113</v>
      </c>
      <c r="E121" s="14"/>
      <c r="F121" s="14"/>
      <c r="G121" s="14">
        <f t="shared" si="1"/>
        <v>0</v>
      </c>
      <c r="H121" s="14"/>
    </row>
    <row r="122" spans="2:8" x14ac:dyDescent="0.45">
      <c r="B122" s="12"/>
      <c r="C122" s="12"/>
      <c r="D122" s="13" t="s">
        <v>114</v>
      </c>
      <c r="E122" s="14">
        <v>2474000</v>
      </c>
      <c r="F122" s="14">
        <v>2368648</v>
      </c>
      <c r="G122" s="14">
        <f t="shared" si="1"/>
        <v>105352</v>
      </c>
      <c r="H122" s="14"/>
    </row>
    <row r="123" spans="2:8" x14ac:dyDescent="0.45">
      <c r="B123" s="12"/>
      <c r="C123" s="12"/>
      <c r="D123" s="13" t="s">
        <v>115</v>
      </c>
      <c r="E123" s="14">
        <v>198000</v>
      </c>
      <c r="F123" s="14">
        <v>498201</v>
      </c>
      <c r="G123" s="14">
        <f t="shared" si="1"/>
        <v>-300201</v>
      </c>
      <c r="H123" s="14"/>
    </row>
    <row r="124" spans="2:8" x14ac:dyDescent="0.45">
      <c r="B124" s="12"/>
      <c r="C124" s="12"/>
      <c r="D124" s="13" t="s">
        <v>116</v>
      </c>
      <c r="E124" s="14">
        <v>542000</v>
      </c>
      <c r="F124" s="14">
        <v>764471</v>
      </c>
      <c r="G124" s="14">
        <f t="shared" si="1"/>
        <v>-222471</v>
      </c>
      <c r="H124" s="14"/>
    </row>
    <row r="125" spans="2:8" x14ac:dyDescent="0.45">
      <c r="B125" s="12"/>
      <c r="C125" s="12"/>
      <c r="D125" s="13" t="s">
        <v>117</v>
      </c>
      <c r="E125" s="14">
        <v>526000</v>
      </c>
      <c r="F125" s="14">
        <v>555835</v>
      </c>
      <c r="G125" s="14">
        <f t="shared" si="1"/>
        <v>-29835</v>
      </c>
      <c r="H125" s="14"/>
    </row>
    <row r="126" spans="2:8" x14ac:dyDescent="0.45">
      <c r="B126" s="12"/>
      <c r="C126" s="12"/>
      <c r="D126" s="13" t="s">
        <v>118</v>
      </c>
      <c r="E126" s="14"/>
      <c r="F126" s="14"/>
      <c r="G126" s="14">
        <f t="shared" si="1"/>
        <v>0</v>
      </c>
      <c r="H126" s="14"/>
    </row>
    <row r="127" spans="2:8" x14ac:dyDescent="0.45">
      <c r="B127" s="12"/>
      <c r="C127" s="12"/>
      <c r="D127" s="13" t="s">
        <v>119</v>
      </c>
      <c r="E127" s="14">
        <v>30000</v>
      </c>
      <c r="F127" s="14">
        <v>25740</v>
      </c>
      <c r="G127" s="14">
        <f t="shared" si="1"/>
        <v>4260</v>
      </c>
      <c r="H127" s="14"/>
    </row>
    <row r="128" spans="2:8" x14ac:dyDescent="0.45">
      <c r="B128" s="12"/>
      <c r="C128" s="12"/>
      <c r="D128" s="13" t="s">
        <v>120</v>
      </c>
      <c r="E128" s="14">
        <f>+E129+E130+E131+E132+E133+E134+E135+E136+E137+E138+E139+E140+E141+E142+E143+E144+E145+E146+E147+E148</f>
        <v>57051000</v>
      </c>
      <c r="F128" s="14">
        <f>+F129+F130+F131+F132+F133+F134+F135+F136+F137+F138+F139+F140+F141+F142+F143+F144+F145+F146+F147+F148</f>
        <v>56258443</v>
      </c>
      <c r="G128" s="14">
        <f t="shared" si="1"/>
        <v>792557</v>
      </c>
      <c r="H128" s="14"/>
    </row>
    <row r="129" spans="2:8" x14ac:dyDescent="0.45">
      <c r="B129" s="12"/>
      <c r="C129" s="12"/>
      <c r="D129" s="13" t="s">
        <v>121</v>
      </c>
      <c r="E129" s="14">
        <v>1319000</v>
      </c>
      <c r="F129" s="14">
        <v>1271091</v>
      </c>
      <c r="G129" s="14">
        <f t="shared" si="1"/>
        <v>47909</v>
      </c>
      <c r="H129" s="14"/>
    </row>
    <row r="130" spans="2:8" x14ac:dyDescent="0.45">
      <c r="B130" s="12"/>
      <c r="C130" s="12"/>
      <c r="D130" s="13" t="s">
        <v>122</v>
      </c>
      <c r="E130" s="14">
        <v>470000</v>
      </c>
      <c r="F130" s="14">
        <v>585353</v>
      </c>
      <c r="G130" s="14">
        <f t="shared" si="1"/>
        <v>-115353</v>
      </c>
      <c r="H130" s="14"/>
    </row>
    <row r="131" spans="2:8" x14ac:dyDescent="0.45">
      <c r="B131" s="12"/>
      <c r="C131" s="12"/>
      <c r="D131" s="13" t="s">
        <v>123</v>
      </c>
      <c r="E131" s="14">
        <v>595000</v>
      </c>
      <c r="F131" s="14">
        <v>577542</v>
      </c>
      <c r="G131" s="14">
        <f t="shared" si="1"/>
        <v>17458</v>
      </c>
      <c r="H131" s="14"/>
    </row>
    <row r="132" spans="2:8" x14ac:dyDescent="0.45">
      <c r="B132" s="12"/>
      <c r="C132" s="12"/>
      <c r="D132" s="13" t="s">
        <v>124</v>
      </c>
      <c r="E132" s="14">
        <v>2520000</v>
      </c>
      <c r="F132" s="14">
        <v>2612076</v>
      </c>
      <c r="G132" s="14">
        <f t="shared" si="1"/>
        <v>-92076</v>
      </c>
      <c r="H132" s="14"/>
    </row>
    <row r="133" spans="2:8" x14ac:dyDescent="0.45">
      <c r="B133" s="12"/>
      <c r="C133" s="12"/>
      <c r="D133" s="13" t="s">
        <v>125</v>
      </c>
      <c r="E133" s="14">
        <v>850000</v>
      </c>
      <c r="F133" s="14">
        <v>875418</v>
      </c>
      <c r="G133" s="14">
        <f t="shared" si="1"/>
        <v>-25418</v>
      </c>
      <c r="H133" s="14"/>
    </row>
    <row r="134" spans="2:8" x14ac:dyDescent="0.45">
      <c r="B134" s="12"/>
      <c r="C134" s="12"/>
      <c r="D134" s="13" t="s">
        <v>126</v>
      </c>
      <c r="E134" s="14">
        <v>15000</v>
      </c>
      <c r="F134" s="14"/>
      <c r="G134" s="14">
        <f t="shared" si="1"/>
        <v>15000</v>
      </c>
      <c r="H134" s="14"/>
    </row>
    <row r="135" spans="2:8" x14ac:dyDescent="0.45">
      <c r="B135" s="12"/>
      <c r="C135" s="12"/>
      <c r="D135" s="13" t="s">
        <v>127</v>
      </c>
      <c r="E135" s="14">
        <v>6214000</v>
      </c>
      <c r="F135" s="14">
        <v>5393993</v>
      </c>
      <c r="G135" s="14">
        <f t="shared" ref="G135:G198" si="2">E135-F135</f>
        <v>820007</v>
      </c>
      <c r="H135" s="14"/>
    </row>
    <row r="136" spans="2:8" x14ac:dyDescent="0.45">
      <c r="B136" s="12"/>
      <c r="C136" s="12"/>
      <c r="D136" s="13" t="s">
        <v>128</v>
      </c>
      <c r="E136" s="14">
        <v>1025000</v>
      </c>
      <c r="F136" s="14">
        <v>1001715</v>
      </c>
      <c r="G136" s="14">
        <f t="shared" si="2"/>
        <v>23285</v>
      </c>
      <c r="H136" s="14"/>
    </row>
    <row r="137" spans="2:8" x14ac:dyDescent="0.45">
      <c r="B137" s="12"/>
      <c r="C137" s="12"/>
      <c r="D137" s="13" t="s">
        <v>129</v>
      </c>
      <c r="E137" s="14"/>
      <c r="F137" s="14"/>
      <c r="G137" s="14">
        <f t="shared" si="2"/>
        <v>0</v>
      </c>
      <c r="H137" s="14"/>
    </row>
    <row r="138" spans="2:8" x14ac:dyDescent="0.45">
      <c r="B138" s="12"/>
      <c r="C138" s="12"/>
      <c r="D138" s="13" t="s">
        <v>130</v>
      </c>
      <c r="E138" s="14">
        <v>50000</v>
      </c>
      <c r="F138" s="14">
        <v>184195</v>
      </c>
      <c r="G138" s="14">
        <f t="shared" si="2"/>
        <v>-134195</v>
      </c>
      <c r="H138" s="14"/>
    </row>
    <row r="139" spans="2:8" x14ac:dyDescent="0.45">
      <c r="B139" s="12"/>
      <c r="C139" s="12"/>
      <c r="D139" s="13" t="s">
        <v>131</v>
      </c>
      <c r="E139" s="14">
        <v>41102000</v>
      </c>
      <c r="F139" s="14">
        <v>41019932</v>
      </c>
      <c r="G139" s="14">
        <f t="shared" si="2"/>
        <v>82068</v>
      </c>
      <c r="H139" s="14"/>
    </row>
    <row r="140" spans="2:8" x14ac:dyDescent="0.45">
      <c r="B140" s="12"/>
      <c r="C140" s="12"/>
      <c r="D140" s="13" t="s">
        <v>132</v>
      </c>
      <c r="E140" s="14">
        <v>736000</v>
      </c>
      <c r="F140" s="14">
        <v>694962</v>
      </c>
      <c r="G140" s="14">
        <f t="shared" si="2"/>
        <v>41038</v>
      </c>
      <c r="H140" s="14"/>
    </row>
    <row r="141" spans="2:8" x14ac:dyDescent="0.45">
      <c r="B141" s="12"/>
      <c r="C141" s="12"/>
      <c r="D141" s="13" t="s">
        <v>115</v>
      </c>
      <c r="E141" s="14"/>
      <c r="F141" s="14"/>
      <c r="G141" s="14">
        <f t="shared" si="2"/>
        <v>0</v>
      </c>
      <c r="H141" s="14"/>
    </row>
    <row r="142" spans="2:8" x14ac:dyDescent="0.45">
      <c r="B142" s="12"/>
      <c r="C142" s="12"/>
      <c r="D142" s="13" t="s">
        <v>116</v>
      </c>
      <c r="E142" s="14"/>
      <c r="F142" s="14"/>
      <c r="G142" s="14">
        <f t="shared" si="2"/>
        <v>0</v>
      </c>
      <c r="H142" s="14"/>
    </row>
    <row r="143" spans="2:8" x14ac:dyDescent="0.45">
      <c r="B143" s="12"/>
      <c r="C143" s="12"/>
      <c r="D143" s="13" t="s">
        <v>133</v>
      </c>
      <c r="E143" s="14">
        <v>1014000</v>
      </c>
      <c r="F143" s="14">
        <v>939331</v>
      </c>
      <c r="G143" s="14">
        <f t="shared" si="2"/>
        <v>74669</v>
      </c>
      <c r="H143" s="14"/>
    </row>
    <row r="144" spans="2:8" x14ac:dyDescent="0.45">
      <c r="B144" s="12"/>
      <c r="C144" s="12"/>
      <c r="D144" s="13" t="s">
        <v>134</v>
      </c>
      <c r="E144" s="14">
        <v>320000</v>
      </c>
      <c r="F144" s="14">
        <v>257600</v>
      </c>
      <c r="G144" s="14">
        <f t="shared" si="2"/>
        <v>62400</v>
      </c>
      <c r="H144" s="14"/>
    </row>
    <row r="145" spans="2:8" x14ac:dyDescent="0.45">
      <c r="B145" s="12"/>
      <c r="C145" s="12"/>
      <c r="D145" s="13" t="s">
        <v>135</v>
      </c>
      <c r="E145" s="14">
        <v>291000</v>
      </c>
      <c r="F145" s="14">
        <v>340803</v>
      </c>
      <c r="G145" s="14">
        <f t="shared" si="2"/>
        <v>-49803</v>
      </c>
      <c r="H145" s="14"/>
    </row>
    <row r="146" spans="2:8" x14ac:dyDescent="0.45">
      <c r="B146" s="12"/>
      <c r="C146" s="12"/>
      <c r="D146" s="13" t="s">
        <v>136</v>
      </c>
      <c r="E146" s="14">
        <v>75000</v>
      </c>
      <c r="F146" s="14">
        <v>78750</v>
      </c>
      <c r="G146" s="14">
        <f t="shared" si="2"/>
        <v>-3750</v>
      </c>
      <c r="H146" s="14"/>
    </row>
    <row r="147" spans="2:8" x14ac:dyDescent="0.45">
      <c r="B147" s="12"/>
      <c r="C147" s="12"/>
      <c r="D147" s="13" t="s">
        <v>137</v>
      </c>
      <c r="E147" s="14">
        <v>299000</v>
      </c>
      <c r="F147" s="14">
        <v>271231</v>
      </c>
      <c r="G147" s="14">
        <f t="shared" si="2"/>
        <v>27769</v>
      </c>
      <c r="H147" s="14"/>
    </row>
    <row r="148" spans="2:8" x14ac:dyDescent="0.45">
      <c r="B148" s="12"/>
      <c r="C148" s="12"/>
      <c r="D148" s="13" t="s">
        <v>119</v>
      </c>
      <c r="E148" s="14">
        <f>+E149</f>
        <v>156000</v>
      </c>
      <c r="F148" s="14">
        <f>+F149</f>
        <v>154451</v>
      </c>
      <c r="G148" s="14">
        <f t="shared" si="2"/>
        <v>1549</v>
      </c>
      <c r="H148" s="14"/>
    </row>
    <row r="149" spans="2:8" x14ac:dyDescent="0.45">
      <c r="B149" s="12"/>
      <c r="C149" s="12"/>
      <c r="D149" s="13" t="s">
        <v>138</v>
      </c>
      <c r="E149" s="14">
        <v>156000</v>
      </c>
      <c r="F149" s="14">
        <v>154451</v>
      </c>
      <c r="G149" s="14">
        <f t="shared" si="2"/>
        <v>1549</v>
      </c>
      <c r="H149" s="14"/>
    </row>
    <row r="150" spans="2:8" x14ac:dyDescent="0.45">
      <c r="B150" s="12"/>
      <c r="C150" s="12"/>
      <c r="D150" s="13" t="s">
        <v>139</v>
      </c>
      <c r="E150" s="14"/>
      <c r="F150" s="14"/>
      <c r="G150" s="14">
        <f t="shared" si="2"/>
        <v>0</v>
      </c>
      <c r="H150" s="14"/>
    </row>
    <row r="151" spans="2:8" x14ac:dyDescent="0.45">
      <c r="B151" s="12"/>
      <c r="C151" s="12"/>
      <c r="D151" s="13" t="s">
        <v>140</v>
      </c>
      <c r="E151" s="14">
        <v>4835000</v>
      </c>
      <c r="F151" s="14">
        <v>4809391</v>
      </c>
      <c r="G151" s="14">
        <f t="shared" si="2"/>
        <v>25609</v>
      </c>
      <c r="H151" s="14"/>
    </row>
    <row r="152" spans="2:8" x14ac:dyDescent="0.45">
      <c r="B152" s="12"/>
      <c r="C152" s="12"/>
      <c r="D152" s="13" t="s">
        <v>141</v>
      </c>
      <c r="E152" s="14">
        <f>+E153+E154+E156+E157</f>
        <v>1220000</v>
      </c>
      <c r="F152" s="14">
        <f>+F153+F154+F156+F157</f>
        <v>1184945</v>
      </c>
      <c r="G152" s="14">
        <f t="shared" si="2"/>
        <v>35055</v>
      </c>
      <c r="H152" s="14"/>
    </row>
    <row r="153" spans="2:8" x14ac:dyDescent="0.45">
      <c r="B153" s="12"/>
      <c r="C153" s="12"/>
      <c r="D153" s="13" t="s">
        <v>142</v>
      </c>
      <c r="E153" s="14">
        <v>1220000</v>
      </c>
      <c r="F153" s="14">
        <v>1184945</v>
      </c>
      <c r="G153" s="14">
        <f t="shared" si="2"/>
        <v>35055</v>
      </c>
      <c r="H153" s="14"/>
    </row>
    <row r="154" spans="2:8" x14ac:dyDescent="0.45">
      <c r="B154" s="12"/>
      <c r="C154" s="12"/>
      <c r="D154" s="13" t="s">
        <v>119</v>
      </c>
      <c r="E154" s="14">
        <f>+E155</f>
        <v>0</v>
      </c>
      <c r="F154" s="14">
        <f>+F155</f>
        <v>0</v>
      </c>
      <c r="G154" s="14">
        <f t="shared" si="2"/>
        <v>0</v>
      </c>
      <c r="H154" s="14"/>
    </row>
    <row r="155" spans="2:8" x14ac:dyDescent="0.45">
      <c r="B155" s="12"/>
      <c r="C155" s="12"/>
      <c r="D155" s="13" t="s">
        <v>138</v>
      </c>
      <c r="E155" s="14"/>
      <c r="F155" s="14"/>
      <c r="G155" s="14">
        <f t="shared" si="2"/>
        <v>0</v>
      </c>
      <c r="H155" s="14"/>
    </row>
    <row r="156" spans="2:8" x14ac:dyDescent="0.45">
      <c r="B156" s="12"/>
      <c r="C156" s="12"/>
      <c r="D156" s="13" t="s">
        <v>143</v>
      </c>
      <c r="E156" s="14"/>
      <c r="F156" s="14"/>
      <c r="G156" s="14">
        <f t="shared" si="2"/>
        <v>0</v>
      </c>
      <c r="H156" s="14"/>
    </row>
    <row r="157" spans="2:8" x14ac:dyDescent="0.45">
      <c r="B157" s="12"/>
      <c r="C157" s="12"/>
      <c r="D157" s="13" t="s">
        <v>144</v>
      </c>
      <c r="E157" s="14"/>
      <c r="F157" s="14"/>
      <c r="G157" s="14">
        <f t="shared" si="2"/>
        <v>0</v>
      </c>
      <c r="H157" s="14"/>
    </row>
    <row r="158" spans="2:8" x14ac:dyDescent="0.45">
      <c r="B158" s="12"/>
      <c r="C158" s="12"/>
      <c r="D158" s="13" t="s">
        <v>145</v>
      </c>
      <c r="E158" s="14">
        <f>+E159+E161+E162</f>
        <v>0</v>
      </c>
      <c r="F158" s="14">
        <f>+F159+F161+F162</f>
        <v>0</v>
      </c>
      <c r="G158" s="14">
        <f t="shared" si="2"/>
        <v>0</v>
      </c>
      <c r="H158" s="14"/>
    </row>
    <row r="159" spans="2:8" x14ac:dyDescent="0.45">
      <c r="B159" s="12"/>
      <c r="C159" s="12"/>
      <c r="D159" s="13" t="s">
        <v>146</v>
      </c>
      <c r="E159" s="14">
        <f>+E160</f>
        <v>0</v>
      </c>
      <c r="F159" s="14">
        <f>+F160</f>
        <v>0</v>
      </c>
      <c r="G159" s="14">
        <f t="shared" si="2"/>
        <v>0</v>
      </c>
      <c r="H159" s="14"/>
    </row>
    <row r="160" spans="2:8" x14ac:dyDescent="0.45">
      <c r="B160" s="12"/>
      <c r="C160" s="12"/>
      <c r="D160" s="13" t="s">
        <v>147</v>
      </c>
      <c r="E160" s="14"/>
      <c r="F160" s="14"/>
      <c r="G160" s="14">
        <f t="shared" si="2"/>
        <v>0</v>
      </c>
      <c r="H160" s="14"/>
    </row>
    <row r="161" spans="2:8" x14ac:dyDescent="0.45">
      <c r="B161" s="12"/>
      <c r="C161" s="12"/>
      <c r="D161" s="13" t="s">
        <v>148</v>
      </c>
      <c r="E161" s="14"/>
      <c r="F161" s="14"/>
      <c r="G161" s="14">
        <f t="shared" si="2"/>
        <v>0</v>
      </c>
      <c r="H161" s="14"/>
    </row>
    <row r="162" spans="2:8" x14ac:dyDescent="0.45">
      <c r="B162" s="12"/>
      <c r="C162" s="12"/>
      <c r="D162" s="13" t="s">
        <v>149</v>
      </c>
      <c r="E162" s="14"/>
      <c r="F162" s="14"/>
      <c r="G162" s="14">
        <f t="shared" si="2"/>
        <v>0</v>
      </c>
      <c r="H162" s="14"/>
    </row>
    <row r="163" spans="2:8" x14ac:dyDescent="0.45">
      <c r="B163" s="12"/>
      <c r="C163" s="15"/>
      <c r="D163" s="16" t="s">
        <v>150</v>
      </c>
      <c r="E163" s="17">
        <f>+E80+E110+E128+E150+E151+E152+E158</f>
        <v>489947000</v>
      </c>
      <c r="F163" s="17">
        <f>+F80+F110+F128+F150+F151+F152+F158</f>
        <v>479072261</v>
      </c>
      <c r="G163" s="17">
        <f t="shared" si="2"/>
        <v>10874739</v>
      </c>
      <c r="H163" s="17"/>
    </row>
    <row r="164" spans="2:8" x14ac:dyDescent="0.45">
      <c r="B164" s="15"/>
      <c r="C164" s="18" t="s">
        <v>151</v>
      </c>
      <c r="D164" s="19"/>
      <c r="E164" s="20">
        <f xml:space="preserve"> +E79 - E163</f>
        <v>48531000</v>
      </c>
      <c r="F164" s="20">
        <f xml:space="preserve"> +F79 - F163</f>
        <v>60308064</v>
      </c>
      <c r="G164" s="20">
        <f t="shared" si="2"/>
        <v>-11777064</v>
      </c>
      <c r="H164" s="20"/>
    </row>
    <row r="165" spans="2:8" x14ac:dyDescent="0.45">
      <c r="B165" s="9" t="s">
        <v>152</v>
      </c>
      <c r="C165" s="9" t="s">
        <v>10</v>
      </c>
      <c r="D165" s="13" t="s">
        <v>153</v>
      </c>
      <c r="E165" s="14">
        <f>+E166+E167</f>
        <v>0</v>
      </c>
      <c r="F165" s="14">
        <f>+F166+F167</f>
        <v>0</v>
      </c>
      <c r="G165" s="14">
        <f t="shared" si="2"/>
        <v>0</v>
      </c>
      <c r="H165" s="14"/>
    </row>
    <row r="166" spans="2:8" x14ac:dyDescent="0.45">
      <c r="B166" s="12"/>
      <c r="C166" s="12"/>
      <c r="D166" s="13" t="s">
        <v>154</v>
      </c>
      <c r="E166" s="14"/>
      <c r="F166" s="14"/>
      <c r="G166" s="14">
        <f t="shared" si="2"/>
        <v>0</v>
      </c>
      <c r="H166" s="14"/>
    </row>
    <row r="167" spans="2:8" x14ac:dyDescent="0.45">
      <c r="B167" s="12"/>
      <c r="C167" s="12"/>
      <c r="D167" s="13" t="s">
        <v>155</v>
      </c>
      <c r="E167" s="14"/>
      <c r="F167" s="14"/>
      <c r="G167" s="14">
        <f t="shared" si="2"/>
        <v>0</v>
      </c>
      <c r="H167" s="14"/>
    </row>
    <row r="168" spans="2:8" x14ac:dyDescent="0.45">
      <c r="B168" s="12"/>
      <c r="C168" s="12"/>
      <c r="D168" s="13" t="s">
        <v>156</v>
      </c>
      <c r="E168" s="14">
        <f>+E169+E170</f>
        <v>0</v>
      </c>
      <c r="F168" s="14">
        <f>+F169+F170</f>
        <v>0</v>
      </c>
      <c r="G168" s="14">
        <f t="shared" si="2"/>
        <v>0</v>
      </c>
      <c r="H168" s="14"/>
    </row>
    <row r="169" spans="2:8" x14ac:dyDescent="0.45">
      <c r="B169" s="12"/>
      <c r="C169" s="12"/>
      <c r="D169" s="13" t="s">
        <v>157</v>
      </c>
      <c r="E169" s="14"/>
      <c r="F169" s="14"/>
      <c r="G169" s="14">
        <f t="shared" si="2"/>
        <v>0</v>
      </c>
      <c r="H169" s="14"/>
    </row>
    <row r="170" spans="2:8" x14ac:dyDescent="0.45">
      <c r="B170" s="12"/>
      <c r="C170" s="12"/>
      <c r="D170" s="13" t="s">
        <v>158</v>
      </c>
      <c r="E170" s="14"/>
      <c r="F170" s="14"/>
      <c r="G170" s="14">
        <f t="shared" si="2"/>
        <v>0</v>
      </c>
      <c r="H170" s="14"/>
    </row>
    <row r="171" spans="2:8" x14ac:dyDescent="0.45">
      <c r="B171" s="12"/>
      <c r="C171" s="12"/>
      <c r="D171" s="13" t="s">
        <v>159</v>
      </c>
      <c r="E171" s="14"/>
      <c r="F171" s="14"/>
      <c r="G171" s="14">
        <f t="shared" si="2"/>
        <v>0</v>
      </c>
      <c r="H171" s="14"/>
    </row>
    <row r="172" spans="2:8" x14ac:dyDescent="0.45">
      <c r="B172" s="12"/>
      <c r="C172" s="12"/>
      <c r="D172" s="13" t="s">
        <v>160</v>
      </c>
      <c r="E172" s="14"/>
      <c r="F172" s="14"/>
      <c r="G172" s="14">
        <f t="shared" si="2"/>
        <v>0</v>
      </c>
      <c r="H172" s="14"/>
    </row>
    <row r="173" spans="2:8" x14ac:dyDescent="0.45">
      <c r="B173" s="12"/>
      <c r="C173" s="12"/>
      <c r="D173" s="13" t="s">
        <v>161</v>
      </c>
      <c r="E173" s="14">
        <f>+E174+E175+E176+E177</f>
        <v>0</v>
      </c>
      <c r="F173" s="14">
        <f>+F174+F175+F176+F177</f>
        <v>0</v>
      </c>
      <c r="G173" s="14">
        <f t="shared" si="2"/>
        <v>0</v>
      </c>
      <c r="H173" s="14"/>
    </row>
    <row r="174" spans="2:8" x14ac:dyDescent="0.45">
      <c r="B174" s="12"/>
      <c r="C174" s="12"/>
      <c r="D174" s="13" t="s">
        <v>162</v>
      </c>
      <c r="E174" s="14"/>
      <c r="F174" s="14"/>
      <c r="G174" s="14">
        <f t="shared" si="2"/>
        <v>0</v>
      </c>
      <c r="H174" s="14"/>
    </row>
    <row r="175" spans="2:8" x14ac:dyDescent="0.45">
      <c r="B175" s="12"/>
      <c r="C175" s="12"/>
      <c r="D175" s="13" t="s">
        <v>163</v>
      </c>
      <c r="E175" s="14"/>
      <c r="F175" s="14"/>
      <c r="G175" s="14">
        <f t="shared" si="2"/>
        <v>0</v>
      </c>
      <c r="H175" s="14"/>
    </row>
    <row r="176" spans="2:8" x14ac:dyDescent="0.45">
      <c r="B176" s="12"/>
      <c r="C176" s="12"/>
      <c r="D176" s="13" t="s">
        <v>164</v>
      </c>
      <c r="E176" s="14"/>
      <c r="F176" s="14"/>
      <c r="G176" s="14">
        <f t="shared" si="2"/>
        <v>0</v>
      </c>
      <c r="H176" s="14"/>
    </row>
    <row r="177" spans="2:8" x14ac:dyDescent="0.45">
      <c r="B177" s="12"/>
      <c r="C177" s="12"/>
      <c r="D177" s="13" t="s">
        <v>165</v>
      </c>
      <c r="E177" s="14"/>
      <c r="F177" s="14"/>
      <c r="G177" s="14">
        <f t="shared" si="2"/>
        <v>0</v>
      </c>
      <c r="H177" s="14"/>
    </row>
    <row r="178" spans="2:8" x14ac:dyDescent="0.45">
      <c r="B178" s="12"/>
      <c r="C178" s="12"/>
      <c r="D178" s="13" t="s">
        <v>166</v>
      </c>
      <c r="E178" s="14">
        <f>+E179</f>
        <v>0</v>
      </c>
      <c r="F178" s="14">
        <f>+F179</f>
        <v>0</v>
      </c>
      <c r="G178" s="14">
        <f t="shared" si="2"/>
        <v>0</v>
      </c>
      <c r="H178" s="14"/>
    </row>
    <row r="179" spans="2:8" x14ac:dyDescent="0.45">
      <c r="B179" s="12"/>
      <c r="C179" s="12"/>
      <c r="D179" s="13" t="s">
        <v>68</v>
      </c>
      <c r="E179" s="14"/>
      <c r="F179" s="14"/>
      <c r="G179" s="14">
        <f t="shared" si="2"/>
        <v>0</v>
      </c>
      <c r="H179" s="14"/>
    </row>
    <row r="180" spans="2:8" x14ac:dyDescent="0.45">
      <c r="B180" s="12"/>
      <c r="C180" s="15"/>
      <c r="D180" s="16" t="s">
        <v>167</v>
      </c>
      <c r="E180" s="17">
        <f>+E165+E168+E171+E172+E173+E178</f>
        <v>0</v>
      </c>
      <c r="F180" s="17">
        <f>+F165+F168+F171+F172+F173+F178</f>
        <v>0</v>
      </c>
      <c r="G180" s="17">
        <f t="shared" si="2"/>
        <v>0</v>
      </c>
      <c r="H180" s="17"/>
    </row>
    <row r="181" spans="2:8" x14ac:dyDescent="0.45">
      <c r="B181" s="12"/>
      <c r="C181" s="9" t="s">
        <v>71</v>
      </c>
      <c r="D181" s="13" t="s">
        <v>168</v>
      </c>
      <c r="E181" s="14">
        <v>23343000</v>
      </c>
      <c r="F181" s="14">
        <v>23344200</v>
      </c>
      <c r="G181" s="14">
        <f t="shared" si="2"/>
        <v>-1200</v>
      </c>
      <c r="H181" s="14"/>
    </row>
    <row r="182" spans="2:8" x14ac:dyDescent="0.45">
      <c r="B182" s="12"/>
      <c r="C182" s="12"/>
      <c r="D182" s="13" t="s">
        <v>169</v>
      </c>
      <c r="E182" s="14">
        <f>+E183+E184+E185+E186+E187+E188+E189+E190+E191+E192+E193</f>
        <v>600000</v>
      </c>
      <c r="F182" s="14">
        <f>+F183+F184+F185+F186+F187+F188+F189+F190+F191+F192+F193</f>
        <v>841900</v>
      </c>
      <c r="G182" s="14">
        <f t="shared" si="2"/>
        <v>-241900</v>
      </c>
      <c r="H182" s="14"/>
    </row>
    <row r="183" spans="2:8" x14ac:dyDescent="0.45">
      <c r="B183" s="12"/>
      <c r="C183" s="12"/>
      <c r="D183" s="13" t="s">
        <v>170</v>
      </c>
      <c r="E183" s="14"/>
      <c r="F183" s="14"/>
      <c r="G183" s="14">
        <f t="shared" si="2"/>
        <v>0</v>
      </c>
      <c r="H183" s="14"/>
    </row>
    <row r="184" spans="2:8" x14ac:dyDescent="0.45">
      <c r="B184" s="12"/>
      <c r="C184" s="12"/>
      <c r="D184" s="13" t="s">
        <v>171</v>
      </c>
      <c r="E184" s="14"/>
      <c r="F184" s="14"/>
      <c r="G184" s="14">
        <f t="shared" si="2"/>
        <v>0</v>
      </c>
      <c r="H184" s="14"/>
    </row>
    <row r="185" spans="2:8" x14ac:dyDescent="0.45">
      <c r="B185" s="12"/>
      <c r="C185" s="12"/>
      <c r="D185" s="13" t="s">
        <v>172</v>
      </c>
      <c r="E185" s="14"/>
      <c r="F185" s="14"/>
      <c r="G185" s="14">
        <f t="shared" si="2"/>
        <v>0</v>
      </c>
      <c r="H185" s="14"/>
    </row>
    <row r="186" spans="2:8" x14ac:dyDescent="0.45">
      <c r="B186" s="12"/>
      <c r="C186" s="12"/>
      <c r="D186" s="13" t="s">
        <v>173</v>
      </c>
      <c r="E186" s="14"/>
      <c r="F186" s="14"/>
      <c r="G186" s="14">
        <f t="shared" si="2"/>
        <v>0</v>
      </c>
      <c r="H186" s="14"/>
    </row>
    <row r="187" spans="2:8" x14ac:dyDescent="0.45">
      <c r="B187" s="12"/>
      <c r="C187" s="12"/>
      <c r="D187" s="13" t="s">
        <v>174</v>
      </c>
      <c r="E187" s="14"/>
      <c r="F187" s="14"/>
      <c r="G187" s="14">
        <f t="shared" si="2"/>
        <v>0</v>
      </c>
      <c r="H187" s="14"/>
    </row>
    <row r="188" spans="2:8" x14ac:dyDescent="0.45">
      <c r="B188" s="12"/>
      <c r="C188" s="12"/>
      <c r="D188" s="13" t="s">
        <v>175</v>
      </c>
      <c r="E188" s="14"/>
      <c r="F188" s="14"/>
      <c r="G188" s="14">
        <f t="shared" si="2"/>
        <v>0</v>
      </c>
      <c r="H188" s="14"/>
    </row>
    <row r="189" spans="2:8" x14ac:dyDescent="0.45">
      <c r="B189" s="12"/>
      <c r="C189" s="12"/>
      <c r="D189" s="13" t="s">
        <v>176</v>
      </c>
      <c r="E189" s="14">
        <v>600000</v>
      </c>
      <c r="F189" s="14">
        <v>841900</v>
      </c>
      <c r="G189" s="14">
        <f t="shared" si="2"/>
        <v>-241900</v>
      </c>
      <c r="H189" s="14"/>
    </row>
    <row r="190" spans="2:8" x14ac:dyDescent="0.45">
      <c r="B190" s="12"/>
      <c r="C190" s="12"/>
      <c r="D190" s="13" t="s">
        <v>177</v>
      </c>
      <c r="E190" s="14"/>
      <c r="F190" s="14"/>
      <c r="G190" s="14">
        <f t="shared" si="2"/>
        <v>0</v>
      </c>
      <c r="H190" s="14"/>
    </row>
    <row r="191" spans="2:8" x14ac:dyDescent="0.45">
      <c r="B191" s="12"/>
      <c r="C191" s="12"/>
      <c r="D191" s="13" t="s">
        <v>178</v>
      </c>
      <c r="E191" s="14"/>
      <c r="F191" s="14"/>
      <c r="G191" s="14">
        <f t="shared" si="2"/>
        <v>0</v>
      </c>
      <c r="H191" s="14"/>
    </row>
    <row r="192" spans="2:8" x14ac:dyDescent="0.45">
      <c r="B192" s="12"/>
      <c r="C192" s="12"/>
      <c r="D192" s="13" t="s">
        <v>179</v>
      </c>
      <c r="E192" s="14"/>
      <c r="F192" s="14"/>
      <c r="G192" s="14">
        <f t="shared" si="2"/>
        <v>0</v>
      </c>
      <c r="H192" s="14"/>
    </row>
    <row r="193" spans="2:8" x14ac:dyDescent="0.45">
      <c r="B193" s="12"/>
      <c r="C193" s="12"/>
      <c r="D193" s="13" t="s">
        <v>180</v>
      </c>
      <c r="E193" s="14"/>
      <c r="F193" s="14"/>
      <c r="G193" s="14">
        <f t="shared" si="2"/>
        <v>0</v>
      </c>
      <c r="H193" s="14"/>
    </row>
    <row r="194" spans="2:8" x14ac:dyDescent="0.45">
      <c r="B194" s="12"/>
      <c r="C194" s="12"/>
      <c r="D194" s="13" t="s">
        <v>181</v>
      </c>
      <c r="E194" s="14"/>
      <c r="F194" s="14"/>
      <c r="G194" s="14">
        <f t="shared" si="2"/>
        <v>0</v>
      </c>
      <c r="H194" s="14"/>
    </row>
    <row r="195" spans="2:8" x14ac:dyDescent="0.45">
      <c r="B195" s="12"/>
      <c r="C195" s="12"/>
      <c r="D195" s="13" t="s">
        <v>182</v>
      </c>
      <c r="E195" s="14"/>
      <c r="F195" s="14"/>
      <c r="G195" s="14">
        <f t="shared" si="2"/>
        <v>0</v>
      </c>
      <c r="H195" s="14"/>
    </row>
    <row r="196" spans="2:8" x14ac:dyDescent="0.45">
      <c r="B196" s="12"/>
      <c r="C196" s="12"/>
      <c r="D196" s="13" t="s">
        <v>183</v>
      </c>
      <c r="E196" s="14">
        <f>+E197</f>
        <v>0</v>
      </c>
      <c r="F196" s="14">
        <f>+F197</f>
        <v>0</v>
      </c>
      <c r="G196" s="14">
        <f t="shared" si="2"/>
        <v>0</v>
      </c>
      <c r="H196" s="14"/>
    </row>
    <row r="197" spans="2:8" x14ac:dyDescent="0.45">
      <c r="B197" s="12"/>
      <c r="C197" s="12"/>
      <c r="D197" s="13" t="s">
        <v>144</v>
      </c>
      <c r="E197" s="14"/>
      <c r="F197" s="14"/>
      <c r="G197" s="14">
        <f t="shared" si="2"/>
        <v>0</v>
      </c>
      <c r="H197" s="14"/>
    </row>
    <row r="198" spans="2:8" x14ac:dyDescent="0.45">
      <c r="B198" s="12"/>
      <c r="C198" s="15"/>
      <c r="D198" s="16" t="s">
        <v>184</v>
      </c>
      <c r="E198" s="17">
        <f>+E181+E182+E194+E195+E196</f>
        <v>23943000</v>
      </c>
      <c r="F198" s="17">
        <f>+F181+F182+F194+F195+F196</f>
        <v>24186100</v>
      </c>
      <c r="G198" s="17">
        <f t="shared" si="2"/>
        <v>-243100</v>
      </c>
      <c r="H198" s="17"/>
    </row>
    <row r="199" spans="2:8" x14ac:dyDescent="0.45">
      <c r="B199" s="15"/>
      <c r="C199" s="21" t="s">
        <v>185</v>
      </c>
      <c r="D199" s="19"/>
      <c r="E199" s="20">
        <f xml:space="preserve"> +E180 - E198</f>
        <v>-23943000</v>
      </c>
      <c r="F199" s="20">
        <f xml:space="preserve"> +F180 - F198</f>
        <v>-24186100</v>
      </c>
      <c r="G199" s="20">
        <f t="shared" ref="G199:G258" si="3">E199-F199</f>
        <v>243100</v>
      </c>
      <c r="H199" s="20"/>
    </row>
    <row r="200" spans="2:8" x14ac:dyDescent="0.45">
      <c r="B200" s="9" t="s">
        <v>186</v>
      </c>
      <c r="C200" s="9" t="s">
        <v>10</v>
      </c>
      <c r="D200" s="13" t="s">
        <v>187</v>
      </c>
      <c r="E200" s="14"/>
      <c r="F200" s="14"/>
      <c r="G200" s="14">
        <f t="shared" si="3"/>
        <v>0</v>
      </c>
      <c r="H200" s="14"/>
    </row>
    <row r="201" spans="2:8" x14ac:dyDescent="0.45">
      <c r="B201" s="12"/>
      <c r="C201" s="12"/>
      <c r="D201" s="13" t="s">
        <v>188</v>
      </c>
      <c r="E201" s="14"/>
      <c r="F201" s="14"/>
      <c r="G201" s="14">
        <f t="shared" si="3"/>
        <v>0</v>
      </c>
      <c r="H201" s="14"/>
    </row>
    <row r="202" spans="2:8" x14ac:dyDescent="0.45">
      <c r="B202" s="12"/>
      <c r="C202" s="12"/>
      <c r="D202" s="13" t="s">
        <v>189</v>
      </c>
      <c r="E202" s="14"/>
      <c r="F202" s="14"/>
      <c r="G202" s="14">
        <f t="shared" si="3"/>
        <v>0</v>
      </c>
      <c r="H202" s="14"/>
    </row>
    <row r="203" spans="2:8" x14ac:dyDescent="0.45">
      <c r="B203" s="12"/>
      <c r="C203" s="12"/>
      <c r="D203" s="13" t="s">
        <v>190</v>
      </c>
      <c r="E203" s="14"/>
      <c r="F203" s="14"/>
      <c r="G203" s="14">
        <f t="shared" si="3"/>
        <v>0</v>
      </c>
      <c r="H203" s="14"/>
    </row>
    <row r="204" spans="2:8" x14ac:dyDescent="0.45">
      <c r="B204" s="12"/>
      <c r="C204" s="12"/>
      <c r="D204" s="13" t="s">
        <v>191</v>
      </c>
      <c r="E204" s="14"/>
      <c r="F204" s="14"/>
      <c r="G204" s="14">
        <f t="shared" si="3"/>
        <v>0</v>
      </c>
      <c r="H204" s="14"/>
    </row>
    <row r="205" spans="2:8" x14ac:dyDescent="0.45">
      <c r="B205" s="12"/>
      <c r="C205" s="12"/>
      <c r="D205" s="13" t="s">
        <v>192</v>
      </c>
      <c r="E205" s="14"/>
      <c r="F205" s="14"/>
      <c r="G205" s="14">
        <f t="shared" si="3"/>
        <v>0</v>
      </c>
      <c r="H205" s="14"/>
    </row>
    <row r="206" spans="2:8" x14ac:dyDescent="0.45">
      <c r="B206" s="12"/>
      <c r="C206" s="12"/>
      <c r="D206" s="13" t="s">
        <v>193</v>
      </c>
      <c r="E206" s="14"/>
      <c r="F206" s="14"/>
      <c r="G206" s="14">
        <f t="shared" si="3"/>
        <v>0</v>
      </c>
      <c r="H206" s="14"/>
    </row>
    <row r="207" spans="2:8" x14ac:dyDescent="0.45">
      <c r="B207" s="12"/>
      <c r="C207" s="12"/>
      <c r="D207" s="13" t="s">
        <v>194</v>
      </c>
      <c r="E207" s="14">
        <f>+E208+E209+E210+E211+E212+E213</f>
        <v>2952000</v>
      </c>
      <c r="F207" s="14">
        <f>+F208+F209+F210+F211+F212+F213</f>
        <v>2529358</v>
      </c>
      <c r="G207" s="14">
        <f t="shared" si="3"/>
        <v>422642</v>
      </c>
      <c r="H207" s="14"/>
    </row>
    <row r="208" spans="2:8" x14ac:dyDescent="0.45">
      <c r="B208" s="12"/>
      <c r="C208" s="12"/>
      <c r="D208" s="13" t="s">
        <v>195</v>
      </c>
      <c r="E208" s="14">
        <v>2952000</v>
      </c>
      <c r="F208" s="14">
        <v>2529358</v>
      </c>
      <c r="G208" s="14">
        <f t="shared" si="3"/>
        <v>422642</v>
      </c>
      <c r="H208" s="14"/>
    </row>
    <row r="209" spans="2:8" x14ac:dyDescent="0.45">
      <c r="B209" s="12"/>
      <c r="C209" s="12"/>
      <c r="D209" s="13" t="s">
        <v>196</v>
      </c>
      <c r="E209" s="14"/>
      <c r="F209" s="14"/>
      <c r="G209" s="14">
        <f t="shared" si="3"/>
        <v>0</v>
      </c>
      <c r="H209" s="14"/>
    </row>
    <row r="210" spans="2:8" x14ac:dyDescent="0.45">
      <c r="B210" s="12"/>
      <c r="C210" s="12"/>
      <c r="D210" s="13" t="s">
        <v>197</v>
      </c>
      <c r="E210" s="14"/>
      <c r="F210" s="14"/>
      <c r="G210" s="14">
        <f t="shared" si="3"/>
        <v>0</v>
      </c>
      <c r="H210" s="14"/>
    </row>
    <row r="211" spans="2:8" x14ac:dyDescent="0.45">
      <c r="B211" s="12"/>
      <c r="C211" s="12"/>
      <c r="D211" s="13" t="s">
        <v>198</v>
      </c>
      <c r="E211" s="14"/>
      <c r="F211" s="14"/>
      <c r="G211" s="14">
        <f t="shared" si="3"/>
        <v>0</v>
      </c>
      <c r="H211" s="14"/>
    </row>
    <row r="212" spans="2:8" x14ac:dyDescent="0.45">
      <c r="B212" s="12"/>
      <c r="C212" s="12"/>
      <c r="D212" s="13" t="s">
        <v>199</v>
      </c>
      <c r="E212" s="14"/>
      <c r="F212" s="14"/>
      <c r="G212" s="14">
        <f t="shared" si="3"/>
        <v>0</v>
      </c>
      <c r="H212" s="14"/>
    </row>
    <row r="213" spans="2:8" x14ac:dyDescent="0.45">
      <c r="B213" s="12"/>
      <c r="C213" s="12"/>
      <c r="D213" s="13" t="s">
        <v>200</v>
      </c>
      <c r="E213" s="14"/>
      <c r="F213" s="14"/>
      <c r="G213" s="14">
        <f t="shared" si="3"/>
        <v>0</v>
      </c>
      <c r="H213" s="14"/>
    </row>
    <row r="214" spans="2:8" x14ac:dyDescent="0.45">
      <c r="B214" s="12"/>
      <c r="C214" s="12"/>
      <c r="D214" s="13" t="s">
        <v>201</v>
      </c>
      <c r="E214" s="14"/>
      <c r="F214" s="14"/>
      <c r="G214" s="14">
        <f t="shared" si="3"/>
        <v>0</v>
      </c>
      <c r="H214" s="14"/>
    </row>
    <row r="215" spans="2:8" x14ac:dyDescent="0.45">
      <c r="B215" s="12"/>
      <c r="C215" s="12"/>
      <c r="D215" s="13" t="s">
        <v>202</v>
      </c>
      <c r="E215" s="14"/>
      <c r="F215" s="14"/>
      <c r="G215" s="14">
        <f t="shared" si="3"/>
        <v>0</v>
      </c>
      <c r="H215" s="14"/>
    </row>
    <row r="216" spans="2:8" x14ac:dyDescent="0.45">
      <c r="B216" s="12"/>
      <c r="C216" s="12"/>
      <c r="D216" s="13" t="s">
        <v>203</v>
      </c>
      <c r="E216" s="14"/>
      <c r="F216" s="14"/>
      <c r="G216" s="14">
        <f t="shared" si="3"/>
        <v>0</v>
      </c>
      <c r="H216" s="14"/>
    </row>
    <row r="217" spans="2:8" x14ac:dyDescent="0.45">
      <c r="B217" s="12"/>
      <c r="C217" s="12"/>
      <c r="D217" s="13" t="s">
        <v>204</v>
      </c>
      <c r="E217" s="14"/>
      <c r="F217" s="14"/>
      <c r="G217" s="14">
        <f t="shared" si="3"/>
        <v>0</v>
      </c>
      <c r="H217" s="14"/>
    </row>
    <row r="218" spans="2:8" x14ac:dyDescent="0.45">
      <c r="B218" s="12"/>
      <c r="C218" s="12"/>
      <c r="D218" s="13" t="s">
        <v>205</v>
      </c>
      <c r="E218" s="14"/>
      <c r="F218" s="14"/>
      <c r="G218" s="14">
        <f t="shared" si="3"/>
        <v>0</v>
      </c>
      <c r="H218" s="14"/>
    </row>
    <row r="219" spans="2:8" x14ac:dyDescent="0.45">
      <c r="B219" s="12"/>
      <c r="C219" s="12"/>
      <c r="D219" s="13" t="s">
        <v>206</v>
      </c>
      <c r="E219" s="14"/>
      <c r="F219" s="14"/>
      <c r="G219" s="14">
        <f t="shared" si="3"/>
        <v>0</v>
      </c>
      <c r="H219" s="14"/>
    </row>
    <row r="220" spans="2:8" x14ac:dyDescent="0.45">
      <c r="B220" s="12"/>
      <c r="C220" s="12"/>
      <c r="D220" s="13" t="s">
        <v>207</v>
      </c>
      <c r="E220" s="14"/>
      <c r="F220" s="14"/>
      <c r="G220" s="14">
        <f t="shared" si="3"/>
        <v>0</v>
      </c>
      <c r="H220" s="14"/>
    </row>
    <row r="221" spans="2:8" x14ac:dyDescent="0.45">
      <c r="B221" s="12"/>
      <c r="C221" s="12"/>
      <c r="D221" s="13" t="s">
        <v>208</v>
      </c>
      <c r="E221" s="14"/>
      <c r="F221" s="14"/>
      <c r="G221" s="14">
        <f t="shared" si="3"/>
        <v>0</v>
      </c>
      <c r="H221" s="14"/>
    </row>
    <row r="222" spans="2:8" x14ac:dyDescent="0.45">
      <c r="B222" s="12"/>
      <c r="C222" s="12"/>
      <c r="D222" s="13" t="s">
        <v>209</v>
      </c>
      <c r="E222" s="14">
        <f>+E223+E224+E225+E226</f>
        <v>0</v>
      </c>
      <c r="F222" s="14">
        <f>+F223+F224+F225+F226</f>
        <v>0</v>
      </c>
      <c r="G222" s="14">
        <f t="shared" si="3"/>
        <v>0</v>
      </c>
      <c r="H222" s="14"/>
    </row>
    <row r="223" spans="2:8" x14ac:dyDescent="0.45">
      <c r="B223" s="12"/>
      <c r="C223" s="12"/>
      <c r="D223" s="13" t="s">
        <v>210</v>
      </c>
      <c r="E223" s="14"/>
      <c r="F223" s="14"/>
      <c r="G223" s="14">
        <f t="shared" si="3"/>
        <v>0</v>
      </c>
      <c r="H223" s="14"/>
    </row>
    <row r="224" spans="2:8" x14ac:dyDescent="0.45">
      <c r="B224" s="12"/>
      <c r="C224" s="12"/>
      <c r="D224" s="13" t="s">
        <v>211</v>
      </c>
      <c r="E224" s="14"/>
      <c r="F224" s="14"/>
      <c r="G224" s="14">
        <f t="shared" si="3"/>
        <v>0</v>
      </c>
      <c r="H224" s="14"/>
    </row>
    <row r="225" spans="2:8" x14ac:dyDescent="0.45">
      <c r="B225" s="12"/>
      <c r="C225" s="12"/>
      <c r="D225" s="13" t="s">
        <v>212</v>
      </c>
      <c r="E225" s="14"/>
      <c r="F225" s="14"/>
      <c r="G225" s="14">
        <f t="shared" si="3"/>
        <v>0</v>
      </c>
      <c r="H225" s="14"/>
    </row>
    <row r="226" spans="2:8" x14ac:dyDescent="0.45">
      <c r="B226" s="12"/>
      <c r="C226" s="12"/>
      <c r="D226" s="13" t="s">
        <v>68</v>
      </c>
      <c r="E226" s="14"/>
      <c r="F226" s="14"/>
      <c r="G226" s="14">
        <f t="shared" si="3"/>
        <v>0</v>
      </c>
      <c r="H226" s="14"/>
    </row>
    <row r="227" spans="2:8" x14ac:dyDescent="0.45">
      <c r="B227" s="12"/>
      <c r="C227" s="15"/>
      <c r="D227" s="16" t="s">
        <v>213</v>
      </c>
      <c r="E227" s="17">
        <f>+E200+E201+E202+E203+E204+E205+E206+E207+E214+E215+E216+E217+E218+E219+E220+E221+E222</f>
        <v>2952000</v>
      </c>
      <c r="F227" s="17">
        <f>+F200+F201+F202+F203+F204+F205+F206+F207+F214+F215+F216+F217+F218+F219+F220+F221+F222</f>
        <v>2529358</v>
      </c>
      <c r="G227" s="17">
        <f t="shared" si="3"/>
        <v>422642</v>
      </c>
      <c r="H227" s="17"/>
    </row>
    <row r="228" spans="2:8" x14ac:dyDescent="0.45">
      <c r="B228" s="12"/>
      <c r="C228" s="9" t="s">
        <v>71</v>
      </c>
      <c r="D228" s="13" t="s">
        <v>214</v>
      </c>
      <c r="E228" s="14"/>
      <c r="F228" s="14"/>
      <c r="G228" s="14">
        <f t="shared" si="3"/>
        <v>0</v>
      </c>
      <c r="H228" s="14"/>
    </row>
    <row r="229" spans="2:8" x14ac:dyDescent="0.45">
      <c r="B229" s="12"/>
      <c r="C229" s="12"/>
      <c r="D229" s="13" t="s">
        <v>215</v>
      </c>
      <c r="E229" s="14"/>
      <c r="F229" s="14"/>
      <c r="G229" s="14">
        <f t="shared" si="3"/>
        <v>0</v>
      </c>
      <c r="H229" s="14"/>
    </row>
    <row r="230" spans="2:8" x14ac:dyDescent="0.45">
      <c r="B230" s="12"/>
      <c r="C230" s="12"/>
      <c r="D230" s="13" t="s">
        <v>216</v>
      </c>
      <c r="E230" s="14"/>
      <c r="F230" s="14"/>
      <c r="G230" s="14">
        <f t="shared" si="3"/>
        <v>0</v>
      </c>
      <c r="H230" s="14"/>
    </row>
    <row r="231" spans="2:8" x14ac:dyDescent="0.45">
      <c r="B231" s="12"/>
      <c r="C231" s="12"/>
      <c r="D231" s="13" t="s">
        <v>217</v>
      </c>
      <c r="E231" s="14">
        <f>+E232</f>
        <v>0</v>
      </c>
      <c r="F231" s="14">
        <f>+F232</f>
        <v>0</v>
      </c>
      <c r="G231" s="14">
        <f t="shared" si="3"/>
        <v>0</v>
      </c>
      <c r="H231" s="14"/>
    </row>
    <row r="232" spans="2:8" x14ac:dyDescent="0.45">
      <c r="B232" s="12"/>
      <c r="C232" s="12"/>
      <c r="D232" s="13" t="s">
        <v>218</v>
      </c>
      <c r="E232" s="14"/>
      <c r="F232" s="14"/>
      <c r="G232" s="14">
        <f t="shared" si="3"/>
        <v>0</v>
      </c>
      <c r="H232" s="14"/>
    </row>
    <row r="233" spans="2:8" x14ac:dyDescent="0.45">
      <c r="B233" s="12"/>
      <c r="C233" s="12"/>
      <c r="D233" s="13" t="s">
        <v>219</v>
      </c>
      <c r="E233" s="14"/>
      <c r="F233" s="14"/>
      <c r="G233" s="14">
        <f t="shared" si="3"/>
        <v>0</v>
      </c>
      <c r="H233" s="14"/>
    </row>
    <row r="234" spans="2:8" x14ac:dyDescent="0.45">
      <c r="B234" s="12"/>
      <c r="C234" s="12"/>
      <c r="D234" s="13" t="s">
        <v>220</v>
      </c>
      <c r="E234" s="14"/>
      <c r="F234" s="14"/>
      <c r="G234" s="14">
        <f t="shared" si="3"/>
        <v>0</v>
      </c>
      <c r="H234" s="14"/>
    </row>
    <row r="235" spans="2:8" x14ac:dyDescent="0.45">
      <c r="B235" s="12"/>
      <c r="C235" s="12"/>
      <c r="D235" s="13" t="s">
        <v>221</v>
      </c>
      <c r="E235" s="14">
        <f>+E236+E237+E238+E239+E240+E241</f>
        <v>5046000</v>
      </c>
      <c r="F235" s="14">
        <f>+F236+F237+F238+F239+F240+F241</f>
        <v>3064238</v>
      </c>
      <c r="G235" s="14">
        <f t="shared" si="3"/>
        <v>1981762</v>
      </c>
      <c r="H235" s="14"/>
    </row>
    <row r="236" spans="2:8" x14ac:dyDescent="0.45">
      <c r="B236" s="12"/>
      <c r="C236" s="12"/>
      <c r="D236" s="13" t="s">
        <v>222</v>
      </c>
      <c r="E236" s="14">
        <v>5046000</v>
      </c>
      <c r="F236" s="14">
        <v>3064238</v>
      </c>
      <c r="G236" s="14">
        <f t="shared" si="3"/>
        <v>1981762</v>
      </c>
      <c r="H236" s="14"/>
    </row>
    <row r="237" spans="2:8" x14ac:dyDescent="0.45">
      <c r="B237" s="12"/>
      <c r="C237" s="12"/>
      <c r="D237" s="13" t="s">
        <v>223</v>
      </c>
      <c r="E237" s="14"/>
      <c r="F237" s="14"/>
      <c r="G237" s="14">
        <f t="shared" si="3"/>
        <v>0</v>
      </c>
      <c r="H237" s="14"/>
    </row>
    <row r="238" spans="2:8" x14ac:dyDescent="0.45">
      <c r="B238" s="12"/>
      <c r="C238" s="12"/>
      <c r="D238" s="13" t="s">
        <v>224</v>
      </c>
      <c r="E238" s="14"/>
      <c r="F238" s="14"/>
      <c r="G238" s="14">
        <f t="shared" si="3"/>
        <v>0</v>
      </c>
      <c r="H238" s="14"/>
    </row>
    <row r="239" spans="2:8" x14ac:dyDescent="0.45">
      <c r="B239" s="12"/>
      <c r="C239" s="12"/>
      <c r="D239" s="13" t="s">
        <v>225</v>
      </c>
      <c r="E239" s="14"/>
      <c r="F239" s="14"/>
      <c r="G239" s="14">
        <f t="shared" si="3"/>
        <v>0</v>
      </c>
      <c r="H239" s="14"/>
    </row>
    <row r="240" spans="2:8" x14ac:dyDescent="0.45">
      <c r="B240" s="12"/>
      <c r="C240" s="12"/>
      <c r="D240" s="13" t="s">
        <v>226</v>
      </c>
      <c r="E240" s="14"/>
      <c r="F240" s="14"/>
      <c r="G240" s="14">
        <f t="shared" si="3"/>
        <v>0</v>
      </c>
      <c r="H240" s="14"/>
    </row>
    <row r="241" spans="2:8" x14ac:dyDescent="0.45">
      <c r="B241" s="12"/>
      <c r="C241" s="12"/>
      <c r="D241" s="13" t="s">
        <v>227</v>
      </c>
      <c r="E241" s="14"/>
      <c r="F241" s="14"/>
      <c r="G241" s="14">
        <f t="shared" si="3"/>
        <v>0</v>
      </c>
      <c r="H241" s="14"/>
    </row>
    <row r="242" spans="2:8" x14ac:dyDescent="0.45">
      <c r="B242" s="12"/>
      <c r="C242" s="12"/>
      <c r="D242" s="13" t="s">
        <v>228</v>
      </c>
      <c r="E242" s="14"/>
      <c r="F242" s="14"/>
      <c r="G242" s="14">
        <f t="shared" si="3"/>
        <v>0</v>
      </c>
      <c r="H242" s="14"/>
    </row>
    <row r="243" spans="2:8" x14ac:dyDescent="0.45">
      <c r="B243" s="12"/>
      <c r="C243" s="12"/>
      <c r="D243" s="13" t="s">
        <v>229</v>
      </c>
      <c r="E243" s="14"/>
      <c r="F243" s="14"/>
      <c r="G243" s="14">
        <f t="shared" si="3"/>
        <v>0</v>
      </c>
      <c r="H243" s="14"/>
    </row>
    <row r="244" spans="2:8" x14ac:dyDescent="0.45">
      <c r="B244" s="12"/>
      <c r="C244" s="12"/>
      <c r="D244" s="13" t="s">
        <v>230</v>
      </c>
      <c r="E244" s="14"/>
      <c r="F244" s="14"/>
      <c r="G244" s="14">
        <f t="shared" si="3"/>
        <v>0</v>
      </c>
      <c r="H244" s="14"/>
    </row>
    <row r="245" spans="2:8" x14ac:dyDescent="0.45">
      <c r="B245" s="12"/>
      <c r="C245" s="12"/>
      <c r="D245" s="13" t="s">
        <v>231</v>
      </c>
      <c r="E245" s="14"/>
      <c r="F245" s="14"/>
      <c r="G245" s="14">
        <f t="shared" si="3"/>
        <v>0</v>
      </c>
      <c r="H245" s="14"/>
    </row>
    <row r="246" spans="2:8" x14ac:dyDescent="0.45">
      <c r="B246" s="12"/>
      <c r="C246" s="12"/>
      <c r="D246" s="22" t="s">
        <v>232</v>
      </c>
      <c r="E246" s="23">
        <v>8800000</v>
      </c>
      <c r="F246" s="23">
        <v>7000000</v>
      </c>
      <c r="G246" s="23">
        <f t="shared" si="3"/>
        <v>1800000</v>
      </c>
      <c r="H246" s="23"/>
    </row>
    <row r="247" spans="2:8" x14ac:dyDescent="0.45">
      <c r="B247" s="12"/>
      <c r="C247" s="12"/>
      <c r="D247" s="22" t="s">
        <v>233</v>
      </c>
      <c r="E247" s="23"/>
      <c r="F247" s="23"/>
      <c r="G247" s="23">
        <f t="shared" si="3"/>
        <v>0</v>
      </c>
      <c r="H247" s="23"/>
    </row>
    <row r="248" spans="2:8" x14ac:dyDescent="0.45">
      <c r="B248" s="12"/>
      <c r="C248" s="12"/>
      <c r="D248" s="22" t="s">
        <v>234</v>
      </c>
      <c r="E248" s="23"/>
      <c r="F248" s="23"/>
      <c r="G248" s="23">
        <f t="shared" si="3"/>
        <v>0</v>
      </c>
      <c r="H248" s="23"/>
    </row>
    <row r="249" spans="2:8" x14ac:dyDescent="0.45">
      <c r="B249" s="12"/>
      <c r="C249" s="12"/>
      <c r="D249" s="22" t="s">
        <v>235</v>
      </c>
      <c r="E249" s="23">
        <v>12457000</v>
      </c>
      <c r="F249" s="23">
        <v>16863200</v>
      </c>
      <c r="G249" s="23">
        <f t="shared" si="3"/>
        <v>-4406200</v>
      </c>
      <c r="H249" s="23"/>
    </row>
    <row r="250" spans="2:8" x14ac:dyDescent="0.45">
      <c r="B250" s="12"/>
      <c r="C250" s="12"/>
      <c r="D250" s="22" t="s">
        <v>236</v>
      </c>
      <c r="E250" s="23">
        <f>+E251+E252+E253+E254+E255+E256</f>
        <v>110000</v>
      </c>
      <c r="F250" s="23">
        <f>+F251+F252+F253+F254+F255+F256</f>
        <v>103000</v>
      </c>
      <c r="G250" s="23">
        <f t="shared" si="3"/>
        <v>7000</v>
      </c>
      <c r="H250" s="23"/>
    </row>
    <row r="251" spans="2:8" x14ac:dyDescent="0.45">
      <c r="B251" s="12"/>
      <c r="C251" s="12"/>
      <c r="D251" s="22" t="s">
        <v>237</v>
      </c>
      <c r="E251" s="23"/>
      <c r="F251" s="23"/>
      <c r="G251" s="23">
        <f t="shared" si="3"/>
        <v>0</v>
      </c>
      <c r="H251" s="23"/>
    </row>
    <row r="252" spans="2:8" x14ac:dyDescent="0.45">
      <c r="B252" s="12"/>
      <c r="C252" s="12"/>
      <c r="D252" s="22" t="s">
        <v>211</v>
      </c>
      <c r="E252" s="23"/>
      <c r="F252" s="23"/>
      <c r="G252" s="23">
        <f t="shared" si="3"/>
        <v>0</v>
      </c>
      <c r="H252" s="23"/>
    </row>
    <row r="253" spans="2:8" x14ac:dyDescent="0.45">
      <c r="B253" s="12"/>
      <c r="C253" s="12"/>
      <c r="D253" s="22" t="s">
        <v>238</v>
      </c>
      <c r="E253" s="23">
        <v>110000</v>
      </c>
      <c r="F253" s="23">
        <v>103000</v>
      </c>
      <c r="G253" s="23">
        <f t="shared" si="3"/>
        <v>7000</v>
      </c>
      <c r="H253" s="23"/>
    </row>
    <row r="254" spans="2:8" x14ac:dyDescent="0.45">
      <c r="B254" s="12"/>
      <c r="C254" s="12"/>
      <c r="D254" s="22" t="s">
        <v>239</v>
      </c>
      <c r="E254" s="23"/>
      <c r="F254" s="23"/>
      <c r="G254" s="23">
        <f t="shared" si="3"/>
        <v>0</v>
      </c>
      <c r="H254" s="23"/>
    </row>
    <row r="255" spans="2:8" x14ac:dyDescent="0.45">
      <c r="B255" s="12"/>
      <c r="C255" s="12"/>
      <c r="D255" s="22" t="s">
        <v>212</v>
      </c>
      <c r="E255" s="23"/>
      <c r="F255" s="23"/>
      <c r="G255" s="23">
        <f t="shared" si="3"/>
        <v>0</v>
      </c>
      <c r="H255" s="23"/>
    </row>
    <row r="256" spans="2:8" x14ac:dyDescent="0.45">
      <c r="B256" s="12"/>
      <c r="C256" s="12"/>
      <c r="D256" s="22" t="s">
        <v>144</v>
      </c>
      <c r="E256" s="23"/>
      <c r="F256" s="23"/>
      <c r="G256" s="23">
        <f t="shared" si="3"/>
        <v>0</v>
      </c>
      <c r="H256" s="23"/>
    </row>
    <row r="257" spans="2:8" x14ac:dyDescent="0.45">
      <c r="B257" s="12"/>
      <c r="C257" s="15"/>
      <c r="D257" s="24" t="s">
        <v>240</v>
      </c>
      <c r="E257" s="25">
        <f>+E228+E229+E230+E231+E233+E234+E235+E242+E243+E244+E245+E246+E247+E248+E249+E250</f>
        <v>26413000</v>
      </c>
      <c r="F257" s="25">
        <f>+F228+F229+F230+F231+F233+F234+F235+F242+F243+F244+F245+F246+F247+F248+F249+F250</f>
        <v>27030438</v>
      </c>
      <c r="G257" s="25">
        <f t="shared" si="3"/>
        <v>-617438</v>
      </c>
      <c r="H257" s="25"/>
    </row>
    <row r="258" spans="2:8" x14ac:dyDescent="0.45">
      <c r="B258" s="15"/>
      <c r="C258" s="21" t="s">
        <v>241</v>
      </c>
      <c r="D258" s="19"/>
      <c r="E258" s="20">
        <f xml:space="preserve"> +E227 - E257</f>
        <v>-23461000</v>
      </c>
      <c r="F258" s="20">
        <f xml:space="preserve"> +F227 - F257</f>
        <v>-24501080</v>
      </c>
      <c r="G258" s="20">
        <f t="shared" si="3"/>
        <v>1040080</v>
      </c>
      <c r="H258" s="20"/>
    </row>
    <row r="259" spans="2:8" x14ac:dyDescent="0.45">
      <c r="B259" s="26" t="s">
        <v>242</v>
      </c>
      <c r="C259" s="27"/>
      <c r="D259" s="28"/>
      <c r="E259" s="29">
        <v>1127000</v>
      </c>
      <c r="F259" s="29"/>
      <c r="G259" s="29">
        <f>E259 + E260</f>
        <v>1127000</v>
      </c>
      <c r="H259" s="29"/>
    </row>
    <row r="260" spans="2:8" x14ac:dyDescent="0.45">
      <c r="B260" s="30"/>
      <c r="C260" s="31"/>
      <c r="D260" s="32"/>
      <c r="E260" s="33"/>
      <c r="F260" s="33"/>
      <c r="G260" s="33"/>
      <c r="H260" s="33"/>
    </row>
    <row r="261" spans="2:8" x14ac:dyDescent="0.45">
      <c r="B261" s="21" t="s">
        <v>243</v>
      </c>
      <c r="C261" s="18"/>
      <c r="D261" s="19"/>
      <c r="E261" s="20">
        <f xml:space="preserve"> +E164 +E199 +E258 - (E259 + E260)</f>
        <v>0</v>
      </c>
      <c r="F261" s="20">
        <f xml:space="preserve"> +F164 +F199 +F258 - (F259 + F260)</f>
        <v>11620884</v>
      </c>
      <c r="G261" s="20">
        <f t="shared" ref="G261:G263" si="4">E261-F261</f>
        <v>-11620884</v>
      </c>
      <c r="H261" s="20"/>
    </row>
    <row r="262" spans="2:8" x14ac:dyDescent="0.45">
      <c r="B262" s="21" t="s">
        <v>244</v>
      </c>
      <c r="C262" s="18"/>
      <c r="D262" s="19"/>
      <c r="E262" s="20">
        <v>40675602</v>
      </c>
      <c r="F262" s="20">
        <v>40675602</v>
      </c>
      <c r="G262" s="20">
        <f t="shared" si="4"/>
        <v>0</v>
      </c>
      <c r="H262" s="20"/>
    </row>
    <row r="263" spans="2:8" x14ac:dyDescent="0.45">
      <c r="B263" s="21" t="s">
        <v>245</v>
      </c>
      <c r="C263" s="18"/>
      <c r="D263" s="19"/>
      <c r="E263" s="20">
        <f xml:space="preserve"> +E261 +E262</f>
        <v>40675602</v>
      </c>
      <c r="F263" s="20">
        <f xml:space="preserve"> +F261 +F262</f>
        <v>52296486</v>
      </c>
      <c r="G263" s="20">
        <f t="shared" si="4"/>
        <v>-11620884</v>
      </c>
      <c r="H263" s="20"/>
    </row>
    <row r="264" spans="2:8" x14ac:dyDescent="0.45">
      <c r="B264" s="34"/>
      <c r="C264" s="34"/>
      <c r="D264" s="34"/>
      <c r="E264" s="34"/>
      <c r="F264" s="34"/>
      <c r="G264" s="34"/>
      <c r="H264" s="34"/>
    </row>
    <row r="265" spans="2:8" x14ac:dyDescent="0.45">
      <c r="B265" s="34"/>
      <c r="C265" s="34"/>
      <c r="D265" s="34"/>
      <c r="E265" s="34"/>
      <c r="F265" s="34"/>
      <c r="G265" s="34"/>
      <c r="H265" s="34"/>
    </row>
    <row r="266" spans="2:8" x14ac:dyDescent="0.45">
      <c r="B266" s="34"/>
      <c r="C266" s="34"/>
      <c r="D266" s="34"/>
      <c r="E266" s="34"/>
      <c r="F266" s="34"/>
      <c r="G266" s="34"/>
      <c r="H266" s="34"/>
    </row>
    <row r="267" spans="2:8" x14ac:dyDescent="0.45">
      <c r="B267" s="34"/>
      <c r="C267" s="34"/>
      <c r="D267" s="34"/>
      <c r="E267" s="34"/>
      <c r="F267" s="34"/>
      <c r="G267" s="34"/>
      <c r="H267" s="34"/>
    </row>
    <row r="268" spans="2:8" x14ac:dyDescent="0.45">
      <c r="B268" s="34"/>
      <c r="C268" s="34"/>
      <c r="D268" s="34"/>
      <c r="E268" s="34"/>
      <c r="F268" s="34"/>
      <c r="G268" s="34"/>
      <c r="H268" s="34"/>
    </row>
    <row r="269" spans="2:8" x14ac:dyDescent="0.45">
      <c r="B269" s="34"/>
      <c r="C269" s="34"/>
      <c r="D269" s="34"/>
      <c r="E269" s="34"/>
      <c r="F269" s="34"/>
      <c r="G269" s="34"/>
      <c r="H269" s="34"/>
    </row>
    <row r="270" spans="2:8" x14ac:dyDescent="0.45">
      <c r="B270" s="34"/>
      <c r="C270" s="34"/>
      <c r="D270" s="34"/>
      <c r="E270" s="34"/>
      <c r="F270" s="34"/>
      <c r="G270" s="34"/>
      <c r="H270" s="34"/>
    </row>
    <row r="271" spans="2:8" x14ac:dyDescent="0.45">
      <c r="B271" s="34"/>
      <c r="C271" s="34"/>
      <c r="D271" s="34"/>
      <c r="E271" s="34"/>
      <c r="F271" s="34"/>
      <c r="G271" s="34"/>
      <c r="H271" s="34"/>
    </row>
    <row r="272" spans="2:8" x14ac:dyDescent="0.45">
      <c r="B272" s="34"/>
      <c r="C272" s="34"/>
      <c r="D272" s="34"/>
      <c r="E272" s="34"/>
      <c r="F272" s="34"/>
      <c r="G272" s="34"/>
      <c r="H272" s="34"/>
    </row>
    <row r="273" spans="2:8" x14ac:dyDescent="0.45">
      <c r="B273" s="34"/>
      <c r="C273" s="34"/>
      <c r="D273" s="34"/>
      <c r="E273" s="34"/>
      <c r="F273" s="34"/>
      <c r="G273" s="34"/>
      <c r="H273" s="34"/>
    </row>
  </sheetData>
  <mergeCells count="12">
    <mergeCell ref="B165:B199"/>
    <mergeCell ref="C165:C180"/>
    <mergeCell ref="C181:C198"/>
    <mergeCell ref="B200:B258"/>
    <mergeCell ref="C200:C227"/>
    <mergeCell ref="C228:C257"/>
    <mergeCell ref="B2:H2"/>
    <mergeCell ref="B3:H3"/>
    <mergeCell ref="B5:D5"/>
    <mergeCell ref="B6:B164"/>
    <mergeCell ref="C6:C79"/>
    <mergeCell ref="C80:C163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3E27F-CD3A-41F6-9E2F-31734975B0FB}">
  <sheetPr>
    <pageSetUpPr fitToPage="1"/>
  </sheetPr>
  <dimension ref="B1:H273"/>
  <sheetViews>
    <sheetView showGridLines="0" workbookViewId="0"/>
  </sheetViews>
  <sheetFormatPr defaultRowHeight="18" x14ac:dyDescent="0.45"/>
  <cols>
    <col min="1" max="3" width="3" customWidth="1"/>
    <col min="4" max="4" width="54.5" customWidth="1"/>
    <col min="5" max="8" width="21.296875" customWidth="1"/>
  </cols>
  <sheetData>
    <row r="1" spans="2:8" ht="22.8" x14ac:dyDescent="0.45">
      <c r="B1" s="1"/>
      <c r="C1" s="1"/>
      <c r="D1" s="1"/>
      <c r="E1" s="2"/>
      <c r="F1" s="2"/>
      <c r="G1" s="3"/>
      <c r="H1" s="3" t="s">
        <v>0</v>
      </c>
    </row>
    <row r="2" spans="2:8" ht="22.8" x14ac:dyDescent="0.45">
      <c r="B2" s="4" t="s">
        <v>250</v>
      </c>
      <c r="C2" s="4"/>
      <c r="D2" s="4"/>
      <c r="E2" s="4"/>
      <c r="F2" s="4"/>
      <c r="G2" s="4"/>
      <c r="H2" s="4"/>
    </row>
    <row r="3" spans="2:8" ht="22.8" x14ac:dyDescent="0.45">
      <c r="B3" s="5" t="s">
        <v>2</v>
      </c>
      <c r="C3" s="5"/>
      <c r="D3" s="5"/>
      <c r="E3" s="5"/>
      <c r="F3" s="5"/>
      <c r="G3" s="5"/>
      <c r="H3" s="5"/>
    </row>
    <row r="4" spans="2:8" x14ac:dyDescent="0.45">
      <c r="B4" s="6"/>
      <c r="C4" s="6"/>
      <c r="D4" s="6"/>
      <c r="E4" s="6"/>
      <c r="F4" s="2"/>
      <c r="G4" s="2"/>
      <c r="H4" s="6" t="s">
        <v>3</v>
      </c>
    </row>
    <row r="5" spans="2:8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5">
      <c r="B6" s="9" t="s">
        <v>9</v>
      </c>
      <c r="C6" s="9" t="s">
        <v>10</v>
      </c>
      <c r="D6" s="10" t="s">
        <v>11</v>
      </c>
      <c r="E6" s="11">
        <f>+E7+E11+E18+E25+E28+E32+E45+E55</f>
        <v>172900000</v>
      </c>
      <c r="F6" s="11">
        <f>+F7+F11+F18+F25+F28+F32+F45+F55</f>
        <v>166925894</v>
      </c>
      <c r="G6" s="11">
        <f>E6-F6</f>
        <v>5974106</v>
      </c>
      <c r="H6" s="11"/>
    </row>
    <row r="7" spans="2:8" x14ac:dyDescent="0.45">
      <c r="B7" s="12"/>
      <c r="C7" s="12"/>
      <c r="D7" s="13" t="s">
        <v>12</v>
      </c>
      <c r="E7" s="14">
        <f>+E8+E9+E10</f>
        <v>135632000</v>
      </c>
      <c r="F7" s="14">
        <f>+F8+F9+F10</f>
        <v>130381438</v>
      </c>
      <c r="G7" s="14">
        <f t="shared" ref="G7:G70" si="0">E7-F7</f>
        <v>5250562</v>
      </c>
      <c r="H7" s="14"/>
    </row>
    <row r="8" spans="2:8" x14ac:dyDescent="0.45">
      <c r="B8" s="12"/>
      <c r="C8" s="12"/>
      <c r="D8" s="13" t="s">
        <v>13</v>
      </c>
      <c r="E8" s="14">
        <v>120716000</v>
      </c>
      <c r="F8" s="14">
        <v>116209643</v>
      </c>
      <c r="G8" s="14">
        <f t="shared" si="0"/>
        <v>4506357</v>
      </c>
      <c r="H8" s="14"/>
    </row>
    <row r="9" spans="2:8" x14ac:dyDescent="0.45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5">
      <c r="B10" s="12"/>
      <c r="C10" s="12"/>
      <c r="D10" s="13" t="s">
        <v>15</v>
      </c>
      <c r="E10" s="14">
        <v>14916000</v>
      </c>
      <c r="F10" s="14">
        <v>14171795</v>
      </c>
      <c r="G10" s="14">
        <f t="shared" si="0"/>
        <v>744205</v>
      </c>
      <c r="H10" s="14"/>
    </row>
    <row r="11" spans="2:8" x14ac:dyDescent="0.45">
      <c r="B11" s="12"/>
      <c r="C11" s="12"/>
      <c r="D11" s="13" t="s">
        <v>16</v>
      </c>
      <c r="E11" s="14">
        <f>+E12+E13+E14+E15+E16+E17</f>
        <v>5140000</v>
      </c>
      <c r="F11" s="14">
        <f>+F12+F13+F14+F15+F16+F17</f>
        <v>5269719</v>
      </c>
      <c r="G11" s="14">
        <f t="shared" si="0"/>
        <v>-129719</v>
      </c>
      <c r="H11" s="14"/>
    </row>
    <row r="12" spans="2:8" x14ac:dyDescent="0.45">
      <c r="B12" s="12"/>
      <c r="C12" s="12"/>
      <c r="D12" s="13" t="s">
        <v>13</v>
      </c>
      <c r="E12" s="14">
        <v>4309000</v>
      </c>
      <c r="F12" s="14">
        <v>4474049</v>
      </c>
      <c r="G12" s="14">
        <f t="shared" si="0"/>
        <v>-165049</v>
      </c>
      <c r="H12" s="14"/>
    </row>
    <row r="13" spans="2:8" x14ac:dyDescent="0.45">
      <c r="B13" s="12"/>
      <c r="C13" s="12"/>
      <c r="D13" s="13" t="s">
        <v>17</v>
      </c>
      <c r="E13" s="14"/>
      <c r="F13" s="14"/>
      <c r="G13" s="14">
        <f t="shared" si="0"/>
        <v>0</v>
      </c>
      <c r="H13" s="14"/>
    </row>
    <row r="14" spans="2:8" x14ac:dyDescent="0.45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x14ac:dyDescent="0.45">
      <c r="B15" s="12"/>
      <c r="C15" s="12"/>
      <c r="D15" s="13" t="s">
        <v>19</v>
      </c>
      <c r="E15" s="14">
        <v>831000</v>
      </c>
      <c r="F15" s="14">
        <v>795670</v>
      </c>
      <c r="G15" s="14">
        <f t="shared" si="0"/>
        <v>35330</v>
      </c>
      <c r="H15" s="14"/>
    </row>
    <row r="16" spans="2:8" x14ac:dyDescent="0.45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x14ac:dyDescent="0.45">
      <c r="B17" s="12"/>
      <c r="C17" s="12"/>
      <c r="D17" s="13" t="s">
        <v>21</v>
      </c>
      <c r="E17" s="14"/>
      <c r="F17" s="14"/>
      <c r="G17" s="14">
        <f t="shared" si="0"/>
        <v>0</v>
      </c>
      <c r="H17" s="14"/>
    </row>
    <row r="18" spans="2:8" x14ac:dyDescent="0.45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x14ac:dyDescent="0.45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x14ac:dyDescent="0.45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5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5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x14ac:dyDescent="0.45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5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5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x14ac:dyDescent="0.45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x14ac:dyDescent="0.45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x14ac:dyDescent="0.45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x14ac:dyDescent="0.45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x14ac:dyDescent="0.45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5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x14ac:dyDescent="0.45">
      <c r="B32" s="12"/>
      <c r="C32" s="12"/>
      <c r="D32" s="13" t="s">
        <v>30</v>
      </c>
      <c r="E32" s="14">
        <f>+E33+E34+E35+E36+E37+E38+E39+E40+E41+E42+E43+E44</f>
        <v>28572000</v>
      </c>
      <c r="F32" s="14">
        <f>+F33+F34+F35+F36+F37+F38+F39+F40+F41+F42+F43+F44</f>
        <v>27669330</v>
      </c>
      <c r="G32" s="14">
        <f t="shared" si="0"/>
        <v>902670</v>
      </c>
      <c r="H32" s="14"/>
    </row>
    <row r="33" spans="2:8" x14ac:dyDescent="0.45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x14ac:dyDescent="0.45">
      <c r="B34" s="12"/>
      <c r="C34" s="12"/>
      <c r="D34" s="13" t="s">
        <v>32</v>
      </c>
      <c r="E34" s="14"/>
      <c r="F34" s="14"/>
      <c r="G34" s="14">
        <f t="shared" si="0"/>
        <v>0</v>
      </c>
      <c r="H34" s="14"/>
    </row>
    <row r="35" spans="2:8" x14ac:dyDescent="0.45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5">
      <c r="B36" s="12"/>
      <c r="C36" s="12"/>
      <c r="D36" s="13" t="s">
        <v>34</v>
      </c>
      <c r="E36" s="14">
        <v>100000</v>
      </c>
      <c r="F36" s="14">
        <v>102410</v>
      </c>
      <c r="G36" s="14">
        <f t="shared" si="0"/>
        <v>-2410</v>
      </c>
      <c r="H36" s="14"/>
    </row>
    <row r="37" spans="2:8" x14ac:dyDescent="0.45">
      <c r="B37" s="12"/>
      <c r="C37" s="12"/>
      <c r="D37" s="13" t="s">
        <v>35</v>
      </c>
      <c r="E37" s="14">
        <v>13563000</v>
      </c>
      <c r="F37" s="14">
        <v>13066358</v>
      </c>
      <c r="G37" s="14">
        <f t="shared" si="0"/>
        <v>496642</v>
      </c>
      <c r="H37" s="14"/>
    </row>
    <row r="38" spans="2:8" x14ac:dyDescent="0.45">
      <c r="B38" s="12"/>
      <c r="C38" s="12"/>
      <c r="D38" s="13" t="s">
        <v>36</v>
      </c>
      <c r="E38" s="14">
        <v>3375000</v>
      </c>
      <c r="F38" s="14">
        <v>3295940</v>
      </c>
      <c r="G38" s="14">
        <f t="shared" si="0"/>
        <v>79060</v>
      </c>
      <c r="H38" s="14"/>
    </row>
    <row r="39" spans="2:8" x14ac:dyDescent="0.45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x14ac:dyDescent="0.45">
      <c r="B40" s="12"/>
      <c r="C40" s="12"/>
      <c r="D40" s="13" t="s">
        <v>38</v>
      </c>
      <c r="E40" s="14">
        <v>7782000</v>
      </c>
      <c r="F40" s="14">
        <v>7668047</v>
      </c>
      <c r="G40" s="14">
        <f t="shared" si="0"/>
        <v>113953</v>
      </c>
      <c r="H40" s="14"/>
    </row>
    <row r="41" spans="2:8" x14ac:dyDescent="0.45">
      <c r="B41" s="12"/>
      <c r="C41" s="12"/>
      <c r="D41" s="13" t="s">
        <v>39</v>
      </c>
      <c r="E41" s="14">
        <v>3752000</v>
      </c>
      <c r="F41" s="14">
        <v>3536575</v>
      </c>
      <c r="G41" s="14">
        <f t="shared" si="0"/>
        <v>215425</v>
      </c>
      <c r="H41" s="14"/>
    </row>
    <row r="42" spans="2:8" x14ac:dyDescent="0.45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x14ac:dyDescent="0.45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5">
      <c r="B44" s="12"/>
      <c r="C44" s="12"/>
      <c r="D44" s="13" t="s">
        <v>42</v>
      </c>
      <c r="E44" s="14"/>
      <c r="F44" s="14"/>
      <c r="G44" s="14">
        <f t="shared" si="0"/>
        <v>0</v>
      </c>
      <c r="H44" s="14"/>
    </row>
    <row r="45" spans="2:8" x14ac:dyDescent="0.45">
      <c r="B45" s="12"/>
      <c r="C45" s="12"/>
      <c r="D45" s="13" t="s">
        <v>43</v>
      </c>
      <c r="E45" s="14">
        <f>+E46+E47+E48+E49+E50+E51+E52+E53+E54</f>
        <v>3556000</v>
      </c>
      <c r="F45" s="14">
        <f>+F46+F47+F48+F49+F50+F51+F52+F53+F54</f>
        <v>3605407</v>
      </c>
      <c r="G45" s="14">
        <f t="shared" si="0"/>
        <v>-49407</v>
      </c>
      <c r="H45" s="14"/>
    </row>
    <row r="46" spans="2:8" x14ac:dyDescent="0.45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5">
      <c r="B47" s="12"/>
      <c r="C47" s="12"/>
      <c r="D47" s="13" t="s">
        <v>45</v>
      </c>
      <c r="E47" s="14">
        <v>3556000</v>
      </c>
      <c r="F47" s="14">
        <v>3605407</v>
      </c>
      <c r="G47" s="14">
        <f t="shared" si="0"/>
        <v>-49407</v>
      </c>
      <c r="H47" s="14"/>
    </row>
    <row r="48" spans="2:8" x14ac:dyDescent="0.45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5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5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5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5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x14ac:dyDescent="0.45">
      <c r="B53" s="12"/>
      <c r="C53" s="12"/>
      <c r="D53" s="13" t="s">
        <v>51</v>
      </c>
      <c r="E53" s="14"/>
      <c r="F53" s="14"/>
      <c r="G53" s="14">
        <f t="shared" si="0"/>
        <v>0</v>
      </c>
      <c r="H53" s="14"/>
    </row>
    <row r="54" spans="2:8" x14ac:dyDescent="0.45">
      <c r="B54" s="12"/>
      <c r="C54" s="12"/>
      <c r="D54" s="13" t="s">
        <v>52</v>
      </c>
      <c r="E54" s="14"/>
      <c r="F54" s="14"/>
      <c r="G54" s="14">
        <f t="shared" si="0"/>
        <v>0</v>
      </c>
      <c r="H54" s="14"/>
    </row>
    <row r="55" spans="2:8" x14ac:dyDescent="0.45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x14ac:dyDescent="0.45">
      <c r="B56" s="12"/>
      <c r="C56" s="12"/>
      <c r="D56" s="13" t="s">
        <v>54</v>
      </c>
      <c r="E56" s="14">
        <f>+E57+E64</f>
        <v>0</v>
      </c>
      <c r="F56" s="14">
        <f>+F57+F64</f>
        <v>0</v>
      </c>
      <c r="G56" s="14">
        <f t="shared" si="0"/>
        <v>0</v>
      </c>
      <c r="H56" s="14"/>
    </row>
    <row r="57" spans="2:8" x14ac:dyDescent="0.45">
      <c r="B57" s="12"/>
      <c r="C57" s="12"/>
      <c r="D57" s="13" t="s">
        <v>55</v>
      </c>
      <c r="E57" s="14">
        <f>+E58+E59+E60+E61+E62+E63</f>
        <v>0</v>
      </c>
      <c r="F57" s="14">
        <f>+F58+F59+F60+F61+F62+F63</f>
        <v>0</v>
      </c>
      <c r="G57" s="14">
        <f t="shared" si="0"/>
        <v>0</v>
      </c>
      <c r="H57" s="14"/>
    </row>
    <row r="58" spans="2:8" x14ac:dyDescent="0.45">
      <c r="B58" s="12"/>
      <c r="C58" s="12"/>
      <c r="D58" s="13" t="s">
        <v>56</v>
      </c>
      <c r="E58" s="14"/>
      <c r="F58" s="14"/>
      <c r="G58" s="14">
        <f t="shared" si="0"/>
        <v>0</v>
      </c>
      <c r="H58" s="14"/>
    </row>
    <row r="59" spans="2:8" x14ac:dyDescent="0.45">
      <c r="B59" s="12"/>
      <c r="C59" s="12"/>
      <c r="D59" s="13" t="s">
        <v>42</v>
      </c>
      <c r="E59" s="14"/>
      <c r="F59" s="14"/>
      <c r="G59" s="14">
        <f t="shared" si="0"/>
        <v>0</v>
      </c>
      <c r="H59" s="14"/>
    </row>
    <row r="60" spans="2:8" x14ac:dyDescent="0.45">
      <c r="B60" s="12"/>
      <c r="C60" s="12"/>
      <c r="D60" s="13" t="s">
        <v>44</v>
      </c>
      <c r="E60" s="14"/>
      <c r="F60" s="14"/>
      <c r="G60" s="14">
        <f t="shared" si="0"/>
        <v>0</v>
      </c>
      <c r="H60" s="14"/>
    </row>
    <row r="61" spans="2:8" x14ac:dyDescent="0.45">
      <c r="B61" s="12"/>
      <c r="C61" s="12"/>
      <c r="D61" s="13" t="s">
        <v>45</v>
      </c>
      <c r="E61" s="14"/>
      <c r="F61" s="14"/>
      <c r="G61" s="14">
        <f t="shared" si="0"/>
        <v>0</v>
      </c>
      <c r="H61" s="14"/>
    </row>
    <row r="62" spans="2:8" x14ac:dyDescent="0.45">
      <c r="B62" s="12"/>
      <c r="C62" s="12"/>
      <c r="D62" s="13" t="s">
        <v>46</v>
      </c>
      <c r="E62" s="14"/>
      <c r="F62" s="14"/>
      <c r="G62" s="14">
        <f t="shared" si="0"/>
        <v>0</v>
      </c>
      <c r="H62" s="14"/>
    </row>
    <row r="63" spans="2:8" x14ac:dyDescent="0.45">
      <c r="B63" s="12"/>
      <c r="C63" s="12"/>
      <c r="D63" s="13" t="s">
        <v>52</v>
      </c>
      <c r="E63" s="14"/>
      <c r="F63" s="14"/>
      <c r="G63" s="14">
        <f t="shared" si="0"/>
        <v>0</v>
      </c>
      <c r="H63" s="14"/>
    </row>
    <row r="64" spans="2:8" x14ac:dyDescent="0.45">
      <c r="B64" s="12"/>
      <c r="C64" s="12"/>
      <c r="D64" s="13" t="s">
        <v>43</v>
      </c>
      <c r="E64" s="14">
        <f>+E65</f>
        <v>0</v>
      </c>
      <c r="F64" s="14">
        <f>+F65</f>
        <v>0</v>
      </c>
      <c r="G64" s="14">
        <f t="shared" si="0"/>
        <v>0</v>
      </c>
      <c r="H64" s="14"/>
    </row>
    <row r="65" spans="2:8" x14ac:dyDescent="0.45">
      <c r="B65" s="12"/>
      <c r="C65" s="12"/>
      <c r="D65" s="13" t="s">
        <v>52</v>
      </c>
      <c r="E65" s="14"/>
      <c r="F65" s="14"/>
      <c r="G65" s="14">
        <f t="shared" si="0"/>
        <v>0</v>
      </c>
      <c r="H65" s="14"/>
    </row>
    <row r="66" spans="2:8" x14ac:dyDescent="0.45">
      <c r="B66" s="12"/>
      <c r="C66" s="12"/>
      <c r="D66" s="13" t="s">
        <v>57</v>
      </c>
      <c r="E66" s="14">
        <f>+E67+E68</f>
        <v>0</v>
      </c>
      <c r="F66" s="14">
        <f>+F67+F68</f>
        <v>0</v>
      </c>
      <c r="G66" s="14">
        <f t="shared" si="0"/>
        <v>0</v>
      </c>
      <c r="H66" s="14"/>
    </row>
    <row r="67" spans="2:8" x14ac:dyDescent="0.45">
      <c r="B67" s="12"/>
      <c r="C67" s="12"/>
      <c r="D67" s="13" t="s">
        <v>58</v>
      </c>
      <c r="E67" s="14"/>
      <c r="F67" s="14"/>
      <c r="G67" s="14">
        <f t="shared" si="0"/>
        <v>0</v>
      </c>
      <c r="H67" s="14"/>
    </row>
    <row r="68" spans="2:8" x14ac:dyDescent="0.45">
      <c r="B68" s="12"/>
      <c r="C68" s="12"/>
      <c r="D68" s="13" t="s">
        <v>59</v>
      </c>
      <c r="E68" s="14"/>
      <c r="F68" s="14"/>
      <c r="G68" s="14">
        <f t="shared" si="0"/>
        <v>0</v>
      </c>
      <c r="H68" s="14"/>
    </row>
    <row r="69" spans="2:8" x14ac:dyDescent="0.45">
      <c r="B69" s="12"/>
      <c r="C69" s="12"/>
      <c r="D69" s="13" t="s">
        <v>60</v>
      </c>
      <c r="E69" s="14">
        <v>703000</v>
      </c>
      <c r="F69" s="14">
        <v>716555</v>
      </c>
      <c r="G69" s="14">
        <f t="shared" si="0"/>
        <v>-13555</v>
      </c>
      <c r="H69" s="14"/>
    </row>
    <row r="70" spans="2:8" x14ac:dyDescent="0.45">
      <c r="B70" s="12"/>
      <c r="C70" s="12"/>
      <c r="D70" s="13" t="s">
        <v>61</v>
      </c>
      <c r="E70" s="14"/>
      <c r="F70" s="14"/>
      <c r="G70" s="14">
        <f t="shared" si="0"/>
        <v>0</v>
      </c>
      <c r="H70" s="14"/>
    </row>
    <row r="71" spans="2:8" x14ac:dyDescent="0.45">
      <c r="B71" s="12"/>
      <c r="C71" s="12"/>
      <c r="D71" s="13" t="s">
        <v>62</v>
      </c>
      <c r="E71" s="14">
        <v>1000</v>
      </c>
      <c r="F71" s="14">
        <v>24853</v>
      </c>
      <c r="G71" s="14">
        <f t="shared" ref="G71:G134" si="1">E71-F71</f>
        <v>-23853</v>
      </c>
      <c r="H71" s="14"/>
    </row>
    <row r="72" spans="2:8" x14ac:dyDescent="0.45">
      <c r="B72" s="12"/>
      <c r="C72" s="12"/>
      <c r="D72" s="13" t="s">
        <v>63</v>
      </c>
      <c r="E72" s="14">
        <f>+E73+E74+E75+E77</f>
        <v>240000</v>
      </c>
      <c r="F72" s="14">
        <f>+F73+F74+F75+F77</f>
        <v>318410</v>
      </c>
      <c r="G72" s="14">
        <f t="shared" si="1"/>
        <v>-78410</v>
      </c>
      <c r="H72" s="14"/>
    </row>
    <row r="73" spans="2:8" x14ac:dyDescent="0.45">
      <c r="B73" s="12"/>
      <c r="C73" s="12"/>
      <c r="D73" s="13" t="s">
        <v>64</v>
      </c>
      <c r="E73" s="14"/>
      <c r="F73" s="14"/>
      <c r="G73" s="14">
        <f t="shared" si="1"/>
        <v>0</v>
      </c>
      <c r="H73" s="14"/>
    </row>
    <row r="74" spans="2:8" x14ac:dyDescent="0.45">
      <c r="B74" s="12"/>
      <c r="C74" s="12"/>
      <c r="D74" s="13" t="s">
        <v>65</v>
      </c>
      <c r="E74" s="14">
        <v>230000</v>
      </c>
      <c r="F74" s="14">
        <v>306682</v>
      </c>
      <c r="G74" s="14">
        <f t="shared" si="1"/>
        <v>-76682</v>
      </c>
      <c r="H74" s="14"/>
    </row>
    <row r="75" spans="2:8" x14ac:dyDescent="0.45">
      <c r="B75" s="12"/>
      <c r="C75" s="12"/>
      <c r="D75" s="13" t="s">
        <v>66</v>
      </c>
      <c r="E75" s="14">
        <f>+E76</f>
        <v>10000</v>
      </c>
      <c r="F75" s="14">
        <f>+F76</f>
        <v>11728</v>
      </c>
      <c r="G75" s="14">
        <f t="shared" si="1"/>
        <v>-1728</v>
      </c>
      <c r="H75" s="14"/>
    </row>
    <row r="76" spans="2:8" x14ac:dyDescent="0.45">
      <c r="B76" s="12"/>
      <c r="C76" s="12"/>
      <c r="D76" s="13" t="s">
        <v>67</v>
      </c>
      <c r="E76" s="14">
        <v>10000</v>
      </c>
      <c r="F76" s="14">
        <v>11728</v>
      </c>
      <c r="G76" s="14">
        <f t="shared" si="1"/>
        <v>-1728</v>
      </c>
      <c r="H76" s="14"/>
    </row>
    <row r="77" spans="2:8" x14ac:dyDescent="0.45">
      <c r="B77" s="12"/>
      <c r="C77" s="12"/>
      <c r="D77" s="13" t="s">
        <v>68</v>
      </c>
      <c r="E77" s="14"/>
      <c r="F77" s="14"/>
      <c r="G77" s="14">
        <f t="shared" si="1"/>
        <v>0</v>
      </c>
      <c r="H77" s="14"/>
    </row>
    <row r="78" spans="2:8" x14ac:dyDescent="0.45">
      <c r="B78" s="12"/>
      <c r="C78" s="12"/>
      <c r="D78" s="13" t="s">
        <v>69</v>
      </c>
      <c r="E78" s="14"/>
      <c r="F78" s="14"/>
      <c r="G78" s="14">
        <f t="shared" si="1"/>
        <v>0</v>
      </c>
      <c r="H78" s="14"/>
    </row>
    <row r="79" spans="2:8" x14ac:dyDescent="0.45">
      <c r="B79" s="12"/>
      <c r="C79" s="15"/>
      <c r="D79" s="16" t="s">
        <v>70</v>
      </c>
      <c r="E79" s="17">
        <f>+E6+E56+E66+E69+E70+E71+E72+E78</f>
        <v>173844000</v>
      </c>
      <c r="F79" s="17">
        <f>+F6+F56+F66+F69+F70+F71+F72+F78</f>
        <v>167985712</v>
      </c>
      <c r="G79" s="17">
        <f t="shared" si="1"/>
        <v>5858288</v>
      </c>
      <c r="H79" s="17"/>
    </row>
    <row r="80" spans="2:8" x14ac:dyDescent="0.45">
      <c r="B80" s="12"/>
      <c r="C80" s="9" t="s">
        <v>71</v>
      </c>
      <c r="D80" s="13" t="s">
        <v>72</v>
      </c>
      <c r="E80" s="14">
        <f>+E81+E82+E83+E104+E105+E106+E107+E108</f>
        <v>103981000</v>
      </c>
      <c r="F80" s="14">
        <f>+F81+F82+F83+F104+F105+F106+F107+F108</f>
        <v>100560881</v>
      </c>
      <c r="G80" s="14">
        <f t="shared" si="1"/>
        <v>3420119</v>
      </c>
      <c r="H80" s="14"/>
    </row>
    <row r="81" spans="2:8" x14ac:dyDescent="0.45">
      <c r="B81" s="12"/>
      <c r="C81" s="12"/>
      <c r="D81" s="13" t="s">
        <v>73</v>
      </c>
      <c r="E81" s="14"/>
      <c r="F81" s="14"/>
      <c r="G81" s="14">
        <f t="shared" si="1"/>
        <v>0</v>
      </c>
      <c r="H81" s="14"/>
    </row>
    <row r="82" spans="2:8" x14ac:dyDescent="0.45">
      <c r="B82" s="12"/>
      <c r="C82" s="12"/>
      <c r="D82" s="13" t="s">
        <v>74</v>
      </c>
      <c r="E82" s="14"/>
      <c r="F82" s="14"/>
      <c r="G82" s="14">
        <f t="shared" si="1"/>
        <v>0</v>
      </c>
      <c r="H82" s="14"/>
    </row>
    <row r="83" spans="2:8" x14ac:dyDescent="0.45">
      <c r="B83" s="12"/>
      <c r="C83" s="12"/>
      <c r="D83" s="13" t="s">
        <v>75</v>
      </c>
      <c r="E83" s="14">
        <f>+E84+E85+E86+E87+E88+E89+E90+E91+E92+E93+E94+E95+E96+E97+E98+E99+E100+E101+E102+E103</f>
        <v>43357000</v>
      </c>
      <c r="F83" s="14">
        <f>+F84+F85+F86+F87+F88+F89+F90+F91+F92+F93+F94+F95+F96+F97+F98+F99+F100+F101+F102+F103</f>
        <v>42843179</v>
      </c>
      <c r="G83" s="14">
        <f t="shared" si="1"/>
        <v>513821</v>
      </c>
      <c r="H83" s="14"/>
    </row>
    <row r="84" spans="2:8" x14ac:dyDescent="0.45">
      <c r="B84" s="12"/>
      <c r="C84" s="12"/>
      <c r="D84" s="13" t="s">
        <v>76</v>
      </c>
      <c r="E84" s="14">
        <v>25796000</v>
      </c>
      <c r="F84" s="14">
        <v>25893111</v>
      </c>
      <c r="G84" s="14">
        <f t="shared" si="1"/>
        <v>-97111</v>
      </c>
      <c r="H84" s="14"/>
    </row>
    <row r="85" spans="2:8" x14ac:dyDescent="0.45">
      <c r="B85" s="12"/>
      <c r="C85" s="12"/>
      <c r="D85" s="13" t="s">
        <v>77</v>
      </c>
      <c r="E85" s="14">
        <v>1010000</v>
      </c>
      <c r="F85" s="14">
        <v>1005000</v>
      </c>
      <c r="G85" s="14">
        <f t="shared" si="1"/>
        <v>5000</v>
      </c>
      <c r="H85" s="14"/>
    </row>
    <row r="86" spans="2:8" x14ac:dyDescent="0.45">
      <c r="B86" s="12"/>
      <c r="C86" s="12"/>
      <c r="D86" s="13" t="s">
        <v>78</v>
      </c>
      <c r="E86" s="14">
        <v>1102000</v>
      </c>
      <c r="F86" s="14">
        <v>1020000</v>
      </c>
      <c r="G86" s="14">
        <f t="shared" si="1"/>
        <v>82000</v>
      </c>
      <c r="H86" s="14"/>
    </row>
    <row r="87" spans="2:8" x14ac:dyDescent="0.45">
      <c r="B87" s="12"/>
      <c r="C87" s="12"/>
      <c r="D87" s="13" t="s">
        <v>79</v>
      </c>
      <c r="E87" s="14">
        <v>148000</v>
      </c>
      <c r="F87" s="14">
        <v>136012</v>
      </c>
      <c r="G87" s="14">
        <f t="shared" si="1"/>
        <v>11988</v>
      </c>
      <c r="H87" s="14"/>
    </row>
    <row r="88" spans="2:8" x14ac:dyDescent="0.45">
      <c r="B88" s="12"/>
      <c r="C88" s="12"/>
      <c r="D88" s="13" t="s">
        <v>80</v>
      </c>
      <c r="E88" s="14">
        <v>434000</v>
      </c>
      <c r="F88" s="14">
        <v>470000</v>
      </c>
      <c r="G88" s="14">
        <f t="shared" si="1"/>
        <v>-36000</v>
      </c>
      <c r="H88" s="14"/>
    </row>
    <row r="89" spans="2:8" x14ac:dyDescent="0.45">
      <c r="B89" s="12"/>
      <c r="C89" s="12"/>
      <c r="D89" s="13" t="s">
        <v>81</v>
      </c>
      <c r="E89" s="14">
        <v>204000</v>
      </c>
      <c r="F89" s="14">
        <v>180000</v>
      </c>
      <c r="G89" s="14">
        <f t="shared" si="1"/>
        <v>24000</v>
      </c>
      <c r="H89" s="14"/>
    </row>
    <row r="90" spans="2:8" x14ac:dyDescent="0.45">
      <c r="B90" s="12"/>
      <c r="C90" s="12"/>
      <c r="D90" s="13" t="s">
        <v>82</v>
      </c>
      <c r="E90" s="14">
        <v>50000</v>
      </c>
      <c r="F90" s="14">
        <v>48759</v>
      </c>
      <c r="G90" s="14">
        <f t="shared" si="1"/>
        <v>1241</v>
      </c>
      <c r="H90" s="14"/>
    </row>
    <row r="91" spans="2:8" x14ac:dyDescent="0.45">
      <c r="B91" s="12"/>
      <c r="C91" s="12"/>
      <c r="D91" s="13" t="s">
        <v>83</v>
      </c>
      <c r="E91" s="14">
        <v>2036000</v>
      </c>
      <c r="F91" s="14">
        <v>2070000</v>
      </c>
      <c r="G91" s="14">
        <f t="shared" si="1"/>
        <v>-34000</v>
      </c>
      <c r="H91" s="14"/>
    </row>
    <row r="92" spans="2:8" x14ac:dyDescent="0.45">
      <c r="B92" s="12"/>
      <c r="C92" s="12"/>
      <c r="D92" s="13" t="s">
        <v>84</v>
      </c>
      <c r="E92" s="14">
        <v>1388000</v>
      </c>
      <c r="F92" s="14">
        <v>1321500</v>
      </c>
      <c r="G92" s="14">
        <f t="shared" si="1"/>
        <v>66500</v>
      </c>
      <c r="H92" s="14"/>
    </row>
    <row r="93" spans="2:8" x14ac:dyDescent="0.45">
      <c r="B93" s="12"/>
      <c r="C93" s="12"/>
      <c r="D93" s="13" t="s">
        <v>85</v>
      </c>
      <c r="E93" s="14"/>
      <c r="F93" s="14"/>
      <c r="G93" s="14">
        <f t="shared" si="1"/>
        <v>0</v>
      </c>
      <c r="H93" s="14"/>
    </row>
    <row r="94" spans="2:8" x14ac:dyDescent="0.45">
      <c r="B94" s="12"/>
      <c r="C94" s="12"/>
      <c r="D94" s="13" t="s">
        <v>86</v>
      </c>
      <c r="E94" s="14">
        <v>90000</v>
      </c>
      <c r="F94" s="14">
        <v>86000</v>
      </c>
      <c r="G94" s="14">
        <f t="shared" si="1"/>
        <v>4000</v>
      </c>
      <c r="H94" s="14"/>
    </row>
    <row r="95" spans="2:8" x14ac:dyDescent="0.45">
      <c r="B95" s="12"/>
      <c r="C95" s="12"/>
      <c r="D95" s="13" t="s">
        <v>87</v>
      </c>
      <c r="E95" s="14">
        <v>2262000</v>
      </c>
      <c r="F95" s="14">
        <v>1300000</v>
      </c>
      <c r="G95" s="14">
        <f t="shared" si="1"/>
        <v>962000</v>
      </c>
      <c r="H95" s="14"/>
    </row>
    <row r="96" spans="2:8" x14ac:dyDescent="0.45">
      <c r="B96" s="12"/>
      <c r="C96" s="12"/>
      <c r="D96" s="13" t="s">
        <v>88</v>
      </c>
      <c r="E96" s="14"/>
      <c r="F96" s="14"/>
      <c r="G96" s="14">
        <f t="shared" si="1"/>
        <v>0</v>
      </c>
      <c r="H96" s="14"/>
    </row>
    <row r="97" spans="2:8" x14ac:dyDescent="0.45">
      <c r="B97" s="12"/>
      <c r="C97" s="12"/>
      <c r="D97" s="13" t="s">
        <v>89</v>
      </c>
      <c r="E97" s="14">
        <v>4016000</v>
      </c>
      <c r="F97" s="14">
        <v>4066000</v>
      </c>
      <c r="G97" s="14">
        <f t="shared" si="1"/>
        <v>-50000</v>
      </c>
      <c r="H97" s="14"/>
    </row>
    <row r="98" spans="2:8" x14ac:dyDescent="0.45">
      <c r="B98" s="12"/>
      <c r="C98" s="12"/>
      <c r="D98" s="13" t="s">
        <v>90</v>
      </c>
      <c r="E98" s="14">
        <v>1334000</v>
      </c>
      <c r="F98" s="14">
        <v>1399400</v>
      </c>
      <c r="G98" s="14">
        <f t="shared" si="1"/>
        <v>-65400</v>
      </c>
      <c r="H98" s="14"/>
    </row>
    <row r="99" spans="2:8" x14ac:dyDescent="0.45">
      <c r="B99" s="12"/>
      <c r="C99" s="12"/>
      <c r="D99" s="13" t="s">
        <v>91</v>
      </c>
      <c r="E99" s="14">
        <v>1734000</v>
      </c>
      <c r="F99" s="14">
        <v>1738071</v>
      </c>
      <c r="G99" s="14">
        <f t="shared" si="1"/>
        <v>-4071</v>
      </c>
      <c r="H99" s="14"/>
    </row>
    <row r="100" spans="2:8" x14ac:dyDescent="0.45">
      <c r="B100" s="12"/>
      <c r="C100" s="12"/>
      <c r="D100" s="13" t="s">
        <v>92</v>
      </c>
      <c r="E100" s="14">
        <v>51000</v>
      </c>
      <c r="F100" s="14">
        <v>92425</v>
      </c>
      <c r="G100" s="14">
        <f t="shared" si="1"/>
        <v>-41425</v>
      </c>
      <c r="H100" s="14"/>
    </row>
    <row r="101" spans="2:8" x14ac:dyDescent="0.45">
      <c r="B101" s="12"/>
      <c r="C101" s="12"/>
      <c r="D101" s="13" t="s">
        <v>93</v>
      </c>
      <c r="E101" s="14">
        <v>1450000</v>
      </c>
      <c r="F101" s="14">
        <v>1769701</v>
      </c>
      <c r="G101" s="14">
        <f t="shared" si="1"/>
        <v>-319701</v>
      </c>
      <c r="H101" s="14"/>
    </row>
    <row r="102" spans="2:8" x14ac:dyDescent="0.45">
      <c r="B102" s="12"/>
      <c r="C102" s="12"/>
      <c r="D102" s="13" t="s">
        <v>94</v>
      </c>
      <c r="E102" s="14"/>
      <c r="F102" s="14"/>
      <c r="G102" s="14">
        <f t="shared" si="1"/>
        <v>0</v>
      </c>
      <c r="H102" s="14"/>
    </row>
    <row r="103" spans="2:8" x14ac:dyDescent="0.45">
      <c r="B103" s="12"/>
      <c r="C103" s="12"/>
      <c r="D103" s="13" t="s">
        <v>95</v>
      </c>
      <c r="E103" s="14">
        <v>252000</v>
      </c>
      <c r="F103" s="14">
        <v>247200</v>
      </c>
      <c r="G103" s="14">
        <f t="shared" si="1"/>
        <v>4800</v>
      </c>
      <c r="H103" s="14"/>
    </row>
    <row r="104" spans="2:8" x14ac:dyDescent="0.45">
      <c r="B104" s="12"/>
      <c r="C104" s="12"/>
      <c r="D104" s="13" t="s">
        <v>96</v>
      </c>
      <c r="E104" s="14">
        <v>6536000</v>
      </c>
      <c r="F104" s="14">
        <v>6528424</v>
      </c>
      <c r="G104" s="14">
        <f t="shared" si="1"/>
        <v>7576</v>
      </c>
      <c r="H104" s="14"/>
    </row>
    <row r="105" spans="2:8" x14ac:dyDescent="0.45">
      <c r="B105" s="12"/>
      <c r="C105" s="12"/>
      <c r="D105" s="13" t="s">
        <v>97</v>
      </c>
      <c r="E105" s="14">
        <v>12010000</v>
      </c>
      <c r="F105" s="14">
        <v>11516174</v>
      </c>
      <c r="G105" s="14">
        <f t="shared" si="1"/>
        <v>493826</v>
      </c>
      <c r="H105" s="14"/>
    </row>
    <row r="106" spans="2:8" x14ac:dyDescent="0.45">
      <c r="B106" s="12"/>
      <c r="C106" s="12"/>
      <c r="D106" s="13" t="s">
        <v>98</v>
      </c>
      <c r="E106" s="14">
        <v>24718000</v>
      </c>
      <c r="F106" s="14">
        <v>23889869</v>
      </c>
      <c r="G106" s="14">
        <f t="shared" si="1"/>
        <v>828131</v>
      </c>
      <c r="H106" s="14"/>
    </row>
    <row r="107" spans="2:8" x14ac:dyDescent="0.45">
      <c r="B107" s="12"/>
      <c r="C107" s="12"/>
      <c r="D107" s="13" t="s">
        <v>99</v>
      </c>
      <c r="E107" s="14"/>
      <c r="F107" s="14"/>
      <c r="G107" s="14">
        <f t="shared" si="1"/>
        <v>0</v>
      </c>
      <c r="H107" s="14"/>
    </row>
    <row r="108" spans="2:8" x14ac:dyDescent="0.45">
      <c r="B108" s="12"/>
      <c r="C108" s="12"/>
      <c r="D108" s="13" t="s">
        <v>100</v>
      </c>
      <c r="E108" s="14">
        <f>+E109</f>
        <v>17360000</v>
      </c>
      <c r="F108" s="14">
        <f>+F109</f>
        <v>15783235</v>
      </c>
      <c r="G108" s="14">
        <f t="shared" si="1"/>
        <v>1576765</v>
      </c>
      <c r="H108" s="14"/>
    </row>
    <row r="109" spans="2:8" x14ac:dyDescent="0.45">
      <c r="B109" s="12"/>
      <c r="C109" s="12"/>
      <c r="D109" s="13" t="s">
        <v>101</v>
      </c>
      <c r="E109" s="14">
        <v>17360000</v>
      </c>
      <c r="F109" s="14">
        <v>15783235</v>
      </c>
      <c r="G109" s="14">
        <f t="shared" si="1"/>
        <v>1576765</v>
      </c>
      <c r="H109" s="14"/>
    </row>
    <row r="110" spans="2:8" x14ac:dyDescent="0.45">
      <c r="B110" s="12"/>
      <c r="C110" s="12"/>
      <c r="D110" s="13" t="s">
        <v>102</v>
      </c>
      <c r="E110" s="14">
        <f>+E111+E112+E113+E114+E115+E116+E117+E118+E119+E120+E121+E122+E123+E124+E125+E126+E127</f>
        <v>26189000</v>
      </c>
      <c r="F110" s="14">
        <f>+F111+F112+F113+F114+F115+F116+F117+F118+F119+F120+F121+F122+F123+F124+F125+F126+F127</f>
        <v>27174477</v>
      </c>
      <c r="G110" s="14">
        <f t="shared" si="1"/>
        <v>-985477</v>
      </c>
      <c r="H110" s="14"/>
    </row>
    <row r="111" spans="2:8" x14ac:dyDescent="0.45">
      <c r="B111" s="12"/>
      <c r="C111" s="12"/>
      <c r="D111" s="13" t="s">
        <v>103</v>
      </c>
      <c r="E111" s="14">
        <v>12243000</v>
      </c>
      <c r="F111" s="14">
        <v>12160137</v>
      </c>
      <c r="G111" s="14">
        <f t="shared" si="1"/>
        <v>82863</v>
      </c>
      <c r="H111" s="14"/>
    </row>
    <row r="112" spans="2:8" x14ac:dyDescent="0.45">
      <c r="B112" s="12"/>
      <c r="C112" s="12"/>
      <c r="D112" s="13" t="s">
        <v>104</v>
      </c>
      <c r="E112" s="14">
        <v>3876000</v>
      </c>
      <c r="F112" s="14">
        <v>4133801</v>
      </c>
      <c r="G112" s="14">
        <f t="shared" si="1"/>
        <v>-257801</v>
      </c>
      <c r="H112" s="14"/>
    </row>
    <row r="113" spans="2:8" x14ac:dyDescent="0.45">
      <c r="B113" s="12"/>
      <c r="C113" s="12"/>
      <c r="D113" s="13" t="s">
        <v>105</v>
      </c>
      <c r="E113" s="14"/>
      <c r="F113" s="14"/>
      <c r="G113" s="14">
        <f t="shared" si="1"/>
        <v>0</v>
      </c>
      <c r="H113" s="14"/>
    </row>
    <row r="114" spans="2:8" x14ac:dyDescent="0.45">
      <c r="B114" s="12"/>
      <c r="C114" s="12"/>
      <c r="D114" s="13" t="s">
        <v>106</v>
      </c>
      <c r="E114" s="14">
        <v>366000</v>
      </c>
      <c r="F114" s="14">
        <v>317658</v>
      </c>
      <c r="G114" s="14">
        <f t="shared" si="1"/>
        <v>48342</v>
      </c>
      <c r="H114" s="14"/>
    </row>
    <row r="115" spans="2:8" x14ac:dyDescent="0.45">
      <c r="B115" s="12"/>
      <c r="C115" s="12"/>
      <c r="D115" s="13" t="s">
        <v>107</v>
      </c>
      <c r="E115" s="14"/>
      <c r="F115" s="14"/>
      <c r="G115" s="14">
        <f t="shared" si="1"/>
        <v>0</v>
      </c>
      <c r="H115" s="14"/>
    </row>
    <row r="116" spans="2:8" x14ac:dyDescent="0.45">
      <c r="B116" s="12"/>
      <c r="C116" s="12"/>
      <c r="D116" s="13" t="s">
        <v>108</v>
      </c>
      <c r="E116" s="14">
        <v>500000</v>
      </c>
      <c r="F116" s="14">
        <v>500061</v>
      </c>
      <c r="G116" s="14">
        <f t="shared" si="1"/>
        <v>-61</v>
      </c>
      <c r="H116" s="14"/>
    </row>
    <row r="117" spans="2:8" x14ac:dyDescent="0.45">
      <c r="B117" s="12"/>
      <c r="C117" s="12"/>
      <c r="D117" s="13" t="s">
        <v>109</v>
      </c>
      <c r="E117" s="14">
        <v>94000</v>
      </c>
      <c r="F117" s="14">
        <v>77000</v>
      </c>
      <c r="G117" s="14">
        <f t="shared" si="1"/>
        <v>17000</v>
      </c>
      <c r="H117" s="14"/>
    </row>
    <row r="118" spans="2:8" x14ac:dyDescent="0.45">
      <c r="B118" s="12"/>
      <c r="C118" s="12"/>
      <c r="D118" s="13" t="s">
        <v>110</v>
      </c>
      <c r="E118" s="14"/>
      <c r="F118" s="14"/>
      <c r="G118" s="14">
        <f t="shared" si="1"/>
        <v>0</v>
      </c>
      <c r="H118" s="14"/>
    </row>
    <row r="119" spans="2:8" x14ac:dyDescent="0.45">
      <c r="B119" s="12"/>
      <c r="C119" s="12"/>
      <c r="D119" s="13" t="s">
        <v>111</v>
      </c>
      <c r="E119" s="14">
        <v>4000</v>
      </c>
      <c r="F119" s="14"/>
      <c r="G119" s="14">
        <f t="shared" si="1"/>
        <v>4000</v>
      </c>
      <c r="H119" s="14"/>
    </row>
    <row r="120" spans="2:8" x14ac:dyDescent="0.45">
      <c r="B120" s="12"/>
      <c r="C120" s="12"/>
      <c r="D120" s="13" t="s">
        <v>112</v>
      </c>
      <c r="E120" s="14">
        <v>7804000</v>
      </c>
      <c r="F120" s="14">
        <v>8537735</v>
      </c>
      <c r="G120" s="14">
        <f t="shared" si="1"/>
        <v>-733735</v>
      </c>
      <c r="H120" s="14"/>
    </row>
    <row r="121" spans="2:8" x14ac:dyDescent="0.45">
      <c r="B121" s="12"/>
      <c r="C121" s="12"/>
      <c r="D121" s="13" t="s">
        <v>113</v>
      </c>
      <c r="E121" s="14"/>
      <c r="F121" s="14"/>
      <c r="G121" s="14">
        <f t="shared" si="1"/>
        <v>0</v>
      </c>
      <c r="H121" s="14"/>
    </row>
    <row r="122" spans="2:8" x14ac:dyDescent="0.45">
      <c r="B122" s="12"/>
      <c r="C122" s="12"/>
      <c r="D122" s="13" t="s">
        <v>114</v>
      </c>
      <c r="E122" s="14">
        <v>908000</v>
      </c>
      <c r="F122" s="14">
        <v>873057</v>
      </c>
      <c r="G122" s="14">
        <f t="shared" si="1"/>
        <v>34943</v>
      </c>
      <c r="H122" s="14"/>
    </row>
    <row r="123" spans="2:8" x14ac:dyDescent="0.45">
      <c r="B123" s="12"/>
      <c r="C123" s="12"/>
      <c r="D123" s="13" t="s">
        <v>115</v>
      </c>
      <c r="E123" s="14">
        <v>74000</v>
      </c>
      <c r="F123" s="14">
        <v>176295</v>
      </c>
      <c r="G123" s="14">
        <f t="shared" si="1"/>
        <v>-102295</v>
      </c>
      <c r="H123" s="14"/>
    </row>
    <row r="124" spans="2:8" x14ac:dyDescent="0.45">
      <c r="B124" s="12"/>
      <c r="C124" s="12"/>
      <c r="D124" s="13" t="s">
        <v>116</v>
      </c>
      <c r="E124" s="14">
        <v>260000</v>
      </c>
      <c r="F124" s="14">
        <v>354115</v>
      </c>
      <c r="G124" s="14">
        <f t="shared" si="1"/>
        <v>-94115</v>
      </c>
      <c r="H124" s="14"/>
    </row>
    <row r="125" spans="2:8" x14ac:dyDescent="0.45">
      <c r="B125" s="12"/>
      <c r="C125" s="12"/>
      <c r="D125" s="13" t="s">
        <v>117</v>
      </c>
      <c r="E125" s="14">
        <v>50000</v>
      </c>
      <c r="F125" s="14">
        <v>35258</v>
      </c>
      <c r="G125" s="14">
        <f t="shared" si="1"/>
        <v>14742</v>
      </c>
      <c r="H125" s="14"/>
    </row>
    <row r="126" spans="2:8" x14ac:dyDescent="0.45">
      <c r="B126" s="12"/>
      <c r="C126" s="12"/>
      <c r="D126" s="13" t="s">
        <v>118</v>
      </c>
      <c r="E126" s="14"/>
      <c r="F126" s="14"/>
      <c r="G126" s="14">
        <f t="shared" si="1"/>
        <v>0</v>
      </c>
      <c r="H126" s="14"/>
    </row>
    <row r="127" spans="2:8" x14ac:dyDescent="0.45">
      <c r="B127" s="12"/>
      <c r="C127" s="12"/>
      <c r="D127" s="13" t="s">
        <v>119</v>
      </c>
      <c r="E127" s="14">
        <v>10000</v>
      </c>
      <c r="F127" s="14">
        <v>9360</v>
      </c>
      <c r="G127" s="14">
        <f t="shared" si="1"/>
        <v>640</v>
      </c>
      <c r="H127" s="14"/>
    </row>
    <row r="128" spans="2:8" x14ac:dyDescent="0.45">
      <c r="B128" s="12"/>
      <c r="C128" s="12"/>
      <c r="D128" s="13" t="s">
        <v>120</v>
      </c>
      <c r="E128" s="14">
        <f>+E129+E130+E131+E132+E133+E134+E135+E136+E137+E138+E139+E140+E141+E142+E143+E144+E145+E146+E147+E148</f>
        <v>22416000</v>
      </c>
      <c r="F128" s="14">
        <f>+F129+F130+F131+F132+F133+F134+F135+F136+F137+F138+F139+F140+F141+F142+F143+F144+F145+F146+F147+F148</f>
        <v>21907754</v>
      </c>
      <c r="G128" s="14">
        <f t="shared" si="1"/>
        <v>508246</v>
      </c>
      <c r="H128" s="14"/>
    </row>
    <row r="129" spans="2:8" x14ac:dyDescent="0.45">
      <c r="B129" s="12"/>
      <c r="C129" s="12"/>
      <c r="D129" s="13" t="s">
        <v>121</v>
      </c>
      <c r="E129" s="14">
        <v>559000</v>
      </c>
      <c r="F129" s="14">
        <v>545351</v>
      </c>
      <c r="G129" s="14">
        <f t="shared" si="1"/>
        <v>13649</v>
      </c>
      <c r="H129" s="14"/>
    </row>
    <row r="130" spans="2:8" x14ac:dyDescent="0.45">
      <c r="B130" s="12"/>
      <c r="C130" s="12"/>
      <c r="D130" s="13" t="s">
        <v>122</v>
      </c>
      <c r="E130" s="14">
        <v>235000</v>
      </c>
      <c r="F130" s="14">
        <v>292677</v>
      </c>
      <c r="G130" s="14">
        <f t="shared" si="1"/>
        <v>-57677</v>
      </c>
      <c r="H130" s="14"/>
    </row>
    <row r="131" spans="2:8" x14ac:dyDescent="0.45">
      <c r="B131" s="12"/>
      <c r="C131" s="12"/>
      <c r="D131" s="13" t="s">
        <v>123</v>
      </c>
      <c r="E131" s="14">
        <v>197000</v>
      </c>
      <c r="F131" s="14">
        <v>196303</v>
      </c>
      <c r="G131" s="14">
        <f t="shared" si="1"/>
        <v>697</v>
      </c>
      <c r="H131" s="14"/>
    </row>
    <row r="132" spans="2:8" x14ac:dyDescent="0.45">
      <c r="B132" s="12"/>
      <c r="C132" s="12"/>
      <c r="D132" s="13" t="s">
        <v>124</v>
      </c>
      <c r="E132" s="14">
        <v>1459000</v>
      </c>
      <c r="F132" s="14">
        <v>1272345</v>
      </c>
      <c r="G132" s="14">
        <f t="shared" si="1"/>
        <v>186655</v>
      </c>
      <c r="H132" s="14"/>
    </row>
    <row r="133" spans="2:8" x14ac:dyDescent="0.45">
      <c r="B133" s="12"/>
      <c r="C133" s="12"/>
      <c r="D133" s="13" t="s">
        <v>125</v>
      </c>
      <c r="E133" s="14">
        <v>350000</v>
      </c>
      <c r="F133" s="14">
        <v>356147</v>
      </c>
      <c r="G133" s="14">
        <f t="shared" si="1"/>
        <v>-6147</v>
      </c>
      <c r="H133" s="14"/>
    </row>
    <row r="134" spans="2:8" x14ac:dyDescent="0.45">
      <c r="B134" s="12"/>
      <c r="C134" s="12"/>
      <c r="D134" s="13" t="s">
        <v>126</v>
      </c>
      <c r="E134" s="14">
        <v>2000</v>
      </c>
      <c r="F134" s="14"/>
      <c r="G134" s="14">
        <f t="shared" si="1"/>
        <v>2000</v>
      </c>
      <c r="H134" s="14"/>
    </row>
    <row r="135" spans="2:8" x14ac:dyDescent="0.45">
      <c r="B135" s="12"/>
      <c r="C135" s="12"/>
      <c r="D135" s="13" t="s">
        <v>127</v>
      </c>
      <c r="E135" s="14">
        <v>2262000</v>
      </c>
      <c r="F135" s="14">
        <v>1994909</v>
      </c>
      <c r="G135" s="14">
        <f t="shared" ref="G135:G198" si="2">E135-F135</f>
        <v>267091</v>
      </c>
      <c r="H135" s="14"/>
    </row>
    <row r="136" spans="2:8" x14ac:dyDescent="0.45">
      <c r="B136" s="12"/>
      <c r="C136" s="12"/>
      <c r="D136" s="13" t="s">
        <v>128</v>
      </c>
      <c r="E136" s="14">
        <v>347000</v>
      </c>
      <c r="F136" s="14">
        <v>338138</v>
      </c>
      <c r="G136" s="14">
        <f t="shared" si="2"/>
        <v>8862</v>
      </c>
      <c r="H136" s="14"/>
    </row>
    <row r="137" spans="2:8" x14ac:dyDescent="0.45">
      <c r="B137" s="12"/>
      <c r="C137" s="12"/>
      <c r="D137" s="13" t="s">
        <v>129</v>
      </c>
      <c r="E137" s="14"/>
      <c r="F137" s="14"/>
      <c r="G137" s="14">
        <f t="shared" si="2"/>
        <v>0</v>
      </c>
      <c r="H137" s="14"/>
    </row>
    <row r="138" spans="2:8" x14ac:dyDescent="0.45">
      <c r="B138" s="12"/>
      <c r="C138" s="12"/>
      <c r="D138" s="13" t="s">
        <v>130</v>
      </c>
      <c r="E138" s="14">
        <v>27000</v>
      </c>
      <c r="F138" s="14">
        <v>65691</v>
      </c>
      <c r="G138" s="14">
        <f t="shared" si="2"/>
        <v>-38691</v>
      </c>
      <c r="H138" s="14"/>
    </row>
    <row r="139" spans="2:8" x14ac:dyDescent="0.45">
      <c r="B139" s="12"/>
      <c r="C139" s="12"/>
      <c r="D139" s="13" t="s">
        <v>131</v>
      </c>
      <c r="E139" s="14">
        <v>15646000</v>
      </c>
      <c r="F139" s="14">
        <v>15554222</v>
      </c>
      <c r="G139" s="14">
        <f t="shared" si="2"/>
        <v>91778</v>
      </c>
      <c r="H139" s="14"/>
    </row>
    <row r="140" spans="2:8" x14ac:dyDescent="0.45">
      <c r="B140" s="12"/>
      <c r="C140" s="12"/>
      <c r="D140" s="13" t="s">
        <v>132</v>
      </c>
      <c r="E140" s="14">
        <v>224000</v>
      </c>
      <c r="F140" s="14">
        <v>222756</v>
      </c>
      <c r="G140" s="14">
        <f t="shared" si="2"/>
        <v>1244</v>
      </c>
      <c r="H140" s="14"/>
    </row>
    <row r="141" spans="2:8" x14ac:dyDescent="0.45">
      <c r="B141" s="12"/>
      <c r="C141" s="12"/>
      <c r="D141" s="13" t="s">
        <v>115</v>
      </c>
      <c r="E141" s="14"/>
      <c r="F141" s="14"/>
      <c r="G141" s="14">
        <f t="shared" si="2"/>
        <v>0</v>
      </c>
      <c r="H141" s="14"/>
    </row>
    <row r="142" spans="2:8" x14ac:dyDescent="0.45">
      <c r="B142" s="12"/>
      <c r="C142" s="12"/>
      <c r="D142" s="13" t="s">
        <v>116</v>
      </c>
      <c r="E142" s="14"/>
      <c r="F142" s="14"/>
      <c r="G142" s="14">
        <f t="shared" si="2"/>
        <v>0</v>
      </c>
      <c r="H142" s="14"/>
    </row>
    <row r="143" spans="2:8" x14ac:dyDescent="0.45">
      <c r="B143" s="12"/>
      <c r="C143" s="12"/>
      <c r="D143" s="13" t="s">
        <v>133</v>
      </c>
      <c r="E143" s="14">
        <v>604000</v>
      </c>
      <c r="F143" s="14">
        <v>590365</v>
      </c>
      <c r="G143" s="14">
        <f t="shared" si="2"/>
        <v>13635</v>
      </c>
      <c r="H143" s="14"/>
    </row>
    <row r="144" spans="2:8" x14ac:dyDescent="0.45">
      <c r="B144" s="12"/>
      <c r="C144" s="12"/>
      <c r="D144" s="13" t="s">
        <v>134</v>
      </c>
      <c r="E144" s="14">
        <v>150000</v>
      </c>
      <c r="F144" s="14">
        <v>123250</v>
      </c>
      <c r="G144" s="14">
        <f t="shared" si="2"/>
        <v>26750</v>
      </c>
      <c r="H144" s="14"/>
    </row>
    <row r="145" spans="2:8" x14ac:dyDescent="0.45">
      <c r="B145" s="12"/>
      <c r="C145" s="12"/>
      <c r="D145" s="13" t="s">
        <v>135</v>
      </c>
      <c r="E145" s="14">
        <v>140000</v>
      </c>
      <c r="F145" s="14">
        <v>170398</v>
      </c>
      <c r="G145" s="14">
        <f t="shared" si="2"/>
        <v>-30398</v>
      </c>
      <c r="H145" s="14"/>
    </row>
    <row r="146" spans="2:8" x14ac:dyDescent="0.45">
      <c r="B146" s="12"/>
      <c r="C146" s="12"/>
      <c r="D146" s="13" t="s">
        <v>136</v>
      </c>
      <c r="E146" s="14">
        <v>22000</v>
      </c>
      <c r="F146" s="14">
        <v>14375</v>
      </c>
      <c r="G146" s="14">
        <f t="shared" si="2"/>
        <v>7625</v>
      </c>
      <c r="H146" s="14"/>
    </row>
    <row r="147" spans="2:8" x14ac:dyDescent="0.45">
      <c r="B147" s="12"/>
      <c r="C147" s="12"/>
      <c r="D147" s="13" t="s">
        <v>137</v>
      </c>
      <c r="E147" s="14">
        <v>110000</v>
      </c>
      <c r="F147" s="14">
        <v>93600</v>
      </c>
      <c r="G147" s="14">
        <f t="shared" si="2"/>
        <v>16400</v>
      </c>
      <c r="H147" s="14"/>
    </row>
    <row r="148" spans="2:8" x14ac:dyDescent="0.45">
      <c r="B148" s="12"/>
      <c r="C148" s="12"/>
      <c r="D148" s="13" t="s">
        <v>119</v>
      </c>
      <c r="E148" s="14">
        <f>+E149</f>
        <v>82000</v>
      </c>
      <c r="F148" s="14">
        <f>+F149</f>
        <v>77227</v>
      </c>
      <c r="G148" s="14">
        <f t="shared" si="2"/>
        <v>4773</v>
      </c>
      <c r="H148" s="14"/>
    </row>
    <row r="149" spans="2:8" x14ac:dyDescent="0.45">
      <c r="B149" s="12"/>
      <c r="C149" s="12"/>
      <c r="D149" s="13" t="s">
        <v>138</v>
      </c>
      <c r="E149" s="14">
        <v>82000</v>
      </c>
      <c r="F149" s="14">
        <v>77227</v>
      </c>
      <c r="G149" s="14">
        <f t="shared" si="2"/>
        <v>4773</v>
      </c>
      <c r="H149" s="14"/>
    </row>
    <row r="150" spans="2:8" x14ac:dyDescent="0.45">
      <c r="B150" s="12"/>
      <c r="C150" s="12"/>
      <c r="D150" s="13" t="s">
        <v>139</v>
      </c>
      <c r="E150" s="14"/>
      <c r="F150" s="14"/>
      <c r="G150" s="14">
        <f t="shared" si="2"/>
        <v>0</v>
      </c>
      <c r="H150" s="14"/>
    </row>
    <row r="151" spans="2:8" x14ac:dyDescent="0.45">
      <c r="B151" s="12"/>
      <c r="C151" s="12"/>
      <c r="D151" s="13" t="s">
        <v>140</v>
      </c>
      <c r="E151" s="14">
        <v>1768000</v>
      </c>
      <c r="F151" s="14">
        <v>1748867</v>
      </c>
      <c r="G151" s="14">
        <f t="shared" si="2"/>
        <v>19133</v>
      </c>
      <c r="H151" s="14"/>
    </row>
    <row r="152" spans="2:8" x14ac:dyDescent="0.45">
      <c r="B152" s="12"/>
      <c r="C152" s="12"/>
      <c r="D152" s="13" t="s">
        <v>141</v>
      </c>
      <c r="E152" s="14">
        <f>+E153+E154+E156+E157</f>
        <v>230000</v>
      </c>
      <c r="F152" s="14">
        <f>+F153+F154+F156+F157</f>
        <v>592474</v>
      </c>
      <c r="G152" s="14">
        <f t="shared" si="2"/>
        <v>-362474</v>
      </c>
      <c r="H152" s="14"/>
    </row>
    <row r="153" spans="2:8" x14ac:dyDescent="0.45">
      <c r="B153" s="12"/>
      <c r="C153" s="12"/>
      <c r="D153" s="13" t="s">
        <v>142</v>
      </c>
      <c r="E153" s="14">
        <v>230000</v>
      </c>
      <c r="F153" s="14">
        <v>592474</v>
      </c>
      <c r="G153" s="14">
        <f t="shared" si="2"/>
        <v>-362474</v>
      </c>
      <c r="H153" s="14"/>
    </row>
    <row r="154" spans="2:8" x14ac:dyDescent="0.45">
      <c r="B154" s="12"/>
      <c r="C154" s="12"/>
      <c r="D154" s="13" t="s">
        <v>119</v>
      </c>
      <c r="E154" s="14">
        <f>+E155</f>
        <v>0</v>
      </c>
      <c r="F154" s="14">
        <f>+F155</f>
        <v>0</v>
      </c>
      <c r="G154" s="14">
        <f t="shared" si="2"/>
        <v>0</v>
      </c>
      <c r="H154" s="14"/>
    </row>
    <row r="155" spans="2:8" x14ac:dyDescent="0.45">
      <c r="B155" s="12"/>
      <c r="C155" s="12"/>
      <c r="D155" s="13" t="s">
        <v>138</v>
      </c>
      <c r="E155" s="14"/>
      <c r="F155" s="14"/>
      <c r="G155" s="14">
        <f t="shared" si="2"/>
        <v>0</v>
      </c>
      <c r="H155" s="14"/>
    </row>
    <row r="156" spans="2:8" x14ac:dyDescent="0.45">
      <c r="B156" s="12"/>
      <c r="C156" s="12"/>
      <c r="D156" s="13" t="s">
        <v>143</v>
      </c>
      <c r="E156" s="14"/>
      <c r="F156" s="14"/>
      <c r="G156" s="14">
        <f t="shared" si="2"/>
        <v>0</v>
      </c>
      <c r="H156" s="14"/>
    </row>
    <row r="157" spans="2:8" x14ac:dyDescent="0.45">
      <c r="B157" s="12"/>
      <c r="C157" s="12"/>
      <c r="D157" s="13" t="s">
        <v>144</v>
      </c>
      <c r="E157" s="14"/>
      <c r="F157" s="14"/>
      <c r="G157" s="14">
        <f t="shared" si="2"/>
        <v>0</v>
      </c>
      <c r="H157" s="14"/>
    </row>
    <row r="158" spans="2:8" x14ac:dyDescent="0.45">
      <c r="B158" s="12"/>
      <c r="C158" s="12"/>
      <c r="D158" s="13" t="s">
        <v>145</v>
      </c>
      <c r="E158" s="14">
        <f>+E159+E161+E162</f>
        <v>0</v>
      </c>
      <c r="F158" s="14">
        <f>+F159+F161+F162</f>
        <v>0</v>
      </c>
      <c r="G158" s="14">
        <f t="shared" si="2"/>
        <v>0</v>
      </c>
      <c r="H158" s="14"/>
    </row>
    <row r="159" spans="2:8" x14ac:dyDescent="0.45">
      <c r="B159" s="12"/>
      <c r="C159" s="12"/>
      <c r="D159" s="13" t="s">
        <v>146</v>
      </c>
      <c r="E159" s="14">
        <f>+E160</f>
        <v>0</v>
      </c>
      <c r="F159" s="14">
        <f>+F160</f>
        <v>0</v>
      </c>
      <c r="G159" s="14">
        <f t="shared" si="2"/>
        <v>0</v>
      </c>
      <c r="H159" s="14"/>
    </row>
    <row r="160" spans="2:8" x14ac:dyDescent="0.45">
      <c r="B160" s="12"/>
      <c r="C160" s="12"/>
      <c r="D160" s="13" t="s">
        <v>147</v>
      </c>
      <c r="E160" s="14"/>
      <c r="F160" s="14"/>
      <c r="G160" s="14">
        <f t="shared" si="2"/>
        <v>0</v>
      </c>
      <c r="H160" s="14"/>
    </row>
    <row r="161" spans="2:8" x14ac:dyDescent="0.45">
      <c r="B161" s="12"/>
      <c r="C161" s="12"/>
      <c r="D161" s="13" t="s">
        <v>148</v>
      </c>
      <c r="E161" s="14"/>
      <c r="F161" s="14"/>
      <c r="G161" s="14">
        <f t="shared" si="2"/>
        <v>0</v>
      </c>
      <c r="H161" s="14"/>
    </row>
    <row r="162" spans="2:8" x14ac:dyDescent="0.45">
      <c r="B162" s="12"/>
      <c r="C162" s="12"/>
      <c r="D162" s="13" t="s">
        <v>149</v>
      </c>
      <c r="E162" s="14"/>
      <c r="F162" s="14"/>
      <c r="G162" s="14">
        <f t="shared" si="2"/>
        <v>0</v>
      </c>
      <c r="H162" s="14"/>
    </row>
    <row r="163" spans="2:8" x14ac:dyDescent="0.45">
      <c r="B163" s="12"/>
      <c r="C163" s="15"/>
      <c r="D163" s="16" t="s">
        <v>150</v>
      </c>
      <c r="E163" s="17">
        <f>+E80+E110+E128+E150+E151+E152+E158</f>
        <v>154584000</v>
      </c>
      <c r="F163" s="17">
        <f>+F80+F110+F128+F150+F151+F152+F158</f>
        <v>151984453</v>
      </c>
      <c r="G163" s="17">
        <f t="shared" si="2"/>
        <v>2599547</v>
      </c>
      <c r="H163" s="17"/>
    </row>
    <row r="164" spans="2:8" x14ac:dyDescent="0.45">
      <c r="B164" s="15"/>
      <c r="C164" s="18" t="s">
        <v>151</v>
      </c>
      <c r="D164" s="19"/>
      <c r="E164" s="20">
        <f xml:space="preserve"> +E79 - E163</f>
        <v>19260000</v>
      </c>
      <c r="F164" s="20">
        <f xml:space="preserve"> +F79 - F163</f>
        <v>16001259</v>
      </c>
      <c r="G164" s="20">
        <f t="shared" si="2"/>
        <v>3258741</v>
      </c>
      <c r="H164" s="20"/>
    </row>
    <row r="165" spans="2:8" x14ac:dyDescent="0.45">
      <c r="B165" s="9" t="s">
        <v>152</v>
      </c>
      <c r="C165" s="9" t="s">
        <v>10</v>
      </c>
      <c r="D165" s="13" t="s">
        <v>153</v>
      </c>
      <c r="E165" s="14">
        <f>+E166+E167</f>
        <v>0</v>
      </c>
      <c r="F165" s="14">
        <f>+F166+F167</f>
        <v>0</v>
      </c>
      <c r="G165" s="14">
        <f t="shared" si="2"/>
        <v>0</v>
      </c>
      <c r="H165" s="14"/>
    </row>
    <row r="166" spans="2:8" x14ac:dyDescent="0.45">
      <c r="B166" s="12"/>
      <c r="C166" s="12"/>
      <c r="D166" s="13" t="s">
        <v>154</v>
      </c>
      <c r="E166" s="14"/>
      <c r="F166" s="14"/>
      <c r="G166" s="14">
        <f t="shared" si="2"/>
        <v>0</v>
      </c>
      <c r="H166" s="14"/>
    </row>
    <row r="167" spans="2:8" x14ac:dyDescent="0.45">
      <c r="B167" s="12"/>
      <c r="C167" s="12"/>
      <c r="D167" s="13" t="s">
        <v>155</v>
      </c>
      <c r="E167" s="14"/>
      <c r="F167" s="14"/>
      <c r="G167" s="14">
        <f t="shared" si="2"/>
        <v>0</v>
      </c>
      <c r="H167" s="14"/>
    </row>
    <row r="168" spans="2:8" x14ac:dyDescent="0.45">
      <c r="B168" s="12"/>
      <c r="C168" s="12"/>
      <c r="D168" s="13" t="s">
        <v>156</v>
      </c>
      <c r="E168" s="14">
        <f>+E169+E170</f>
        <v>0</v>
      </c>
      <c r="F168" s="14">
        <f>+F169+F170</f>
        <v>0</v>
      </c>
      <c r="G168" s="14">
        <f t="shared" si="2"/>
        <v>0</v>
      </c>
      <c r="H168" s="14"/>
    </row>
    <row r="169" spans="2:8" x14ac:dyDescent="0.45">
      <c r="B169" s="12"/>
      <c r="C169" s="12"/>
      <c r="D169" s="13" t="s">
        <v>157</v>
      </c>
      <c r="E169" s="14"/>
      <c r="F169" s="14"/>
      <c r="G169" s="14">
        <f t="shared" si="2"/>
        <v>0</v>
      </c>
      <c r="H169" s="14"/>
    </row>
    <row r="170" spans="2:8" x14ac:dyDescent="0.45">
      <c r="B170" s="12"/>
      <c r="C170" s="12"/>
      <c r="D170" s="13" t="s">
        <v>158</v>
      </c>
      <c r="E170" s="14"/>
      <c r="F170" s="14"/>
      <c r="G170" s="14">
        <f t="shared" si="2"/>
        <v>0</v>
      </c>
      <c r="H170" s="14"/>
    </row>
    <row r="171" spans="2:8" x14ac:dyDescent="0.45">
      <c r="B171" s="12"/>
      <c r="C171" s="12"/>
      <c r="D171" s="13" t="s">
        <v>159</v>
      </c>
      <c r="E171" s="14"/>
      <c r="F171" s="14"/>
      <c r="G171" s="14">
        <f t="shared" si="2"/>
        <v>0</v>
      </c>
      <c r="H171" s="14"/>
    </row>
    <row r="172" spans="2:8" x14ac:dyDescent="0.45">
      <c r="B172" s="12"/>
      <c r="C172" s="12"/>
      <c r="D172" s="13" t="s">
        <v>160</v>
      </c>
      <c r="E172" s="14"/>
      <c r="F172" s="14"/>
      <c r="G172" s="14">
        <f t="shared" si="2"/>
        <v>0</v>
      </c>
      <c r="H172" s="14"/>
    </row>
    <row r="173" spans="2:8" x14ac:dyDescent="0.45">
      <c r="B173" s="12"/>
      <c r="C173" s="12"/>
      <c r="D173" s="13" t="s">
        <v>161</v>
      </c>
      <c r="E173" s="14">
        <f>+E174+E175+E176+E177</f>
        <v>0</v>
      </c>
      <c r="F173" s="14">
        <f>+F174+F175+F176+F177</f>
        <v>0</v>
      </c>
      <c r="G173" s="14">
        <f t="shared" si="2"/>
        <v>0</v>
      </c>
      <c r="H173" s="14"/>
    </row>
    <row r="174" spans="2:8" x14ac:dyDescent="0.45">
      <c r="B174" s="12"/>
      <c r="C174" s="12"/>
      <c r="D174" s="13" t="s">
        <v>162</v>
      </c>
      <c r="E174" s="14"/>
      <c r="F174" s="14"/>
      <c r="G174" s="14">
        <f t="shared" si="2"/>
        <v>0</v>
      </c>
      <c r="H174" s="14"/>
    </row>
    <row r="175" spans="2:8" x14ac:dyDescent="0.45">
      <c r="B175" s="12"/>
      <c r="C175" s="12"/>
      <c r="D175" s="13" t="s">
        <v>163</v>
      </c>
      <c r="E175" s="14"/>
      <c r="F175" s="14"/>
      <c r="G175" s="14">
        <f t="shared" si="2"/>
        <v>0</v>
      </c>
      <c r="H175" s="14"/>
    </row>
    <row r="176" spans="2:8" x14ac:dyDescent="0.45">
      <c r="B176" s="12"/>
      <c r="C176" s="12"/>
      <c r="D176" s="13" t="s">
        <v>164</v>
      </c>
      <c r="E176" s="14"/>
      <c r="F176" s="14"/>
      <c r="G176" s="14">
        <f t="shared" si="2"/>
        <v>0</v>
      </c>
      <c r="H176" s="14"/>
    </row>
    <row r="177" spans="2:8" x14ac:dyDescent="0.45">
      <c r="B177" s="12"/>
      <c r="C177" s="12"/>
      <c r="D177" s="13" t="s">
        <v>165</v>
      </c>
      <c r="E177" s="14"/>
      <c r="F177" s="14"/>
      <c r="G177" s="14">
        <f t="shared" si="2"/>
        <v>0</v>
      </c>
      <c r="H177" s="14"/>
    </row>
    <row r="178" spans="2:8" x14ac:dyDescent="0.45">
      <c r="B178" s="12"/>
      <c r="C178" s="12"/>
      <c r="D178" s="13" t="s">
        <v>166</v>
      </c>
      <c r="E178" s="14">
        <f>+E179</f>
        <v>0</v>
      </c>
      <c r="F178" s="14">
        <f>+F179</f>
        <v>0</v>
      </c>
      <c r="G178" s="14">
        <f t="shared" si="2"/>
        <v>0</v>
      </c>
      <c r="H178" s="14"/>
    </row>
    <row r="179" spans="2:8" x14ac:dyDescent="0.45">
      <c r="B179" s="12"/>
      <c r="C179" s="12"/>
      <c r="D179" s="13" t="s">
        <v>68</v>
      </c>
      <c r="E179" s="14"/>
      <c r="F179" s="14"/>
      <c r="G179" s="14">
        <f t="shared" si="2"/>
        <v>0</v>
      </c>
      <c r="H179" s="14"/>
    </row>
    <row r="180" spans="2:8" x14ac:dyDescent="0.45">
      <c r="B180" s="12"/>
      <c r="C180" s="15"/>
      <c r="D180" s="16" t="s">
        <v>167</v>
      </c>
      <c r="E180" s="17">
        <f>+E165+E168+E171+E172+E173+E178</f>
        <v>0</v>
      </c>
      <c r="F180" s="17">
        <f>+F165+F168+F171+F172+F173+F178</f>
        <v>0</v>
      </c>
      <c r="G180" s="17">
        <f t="shared" si="2"/>
        <v>0</v>
      </c>
      <c r="H180" s="17"/>
    </row>
    <row r="181" spans="2:8" x14ac:dyDescent="0.45">
      <c r="B181" s="12"/>
      <c r="C181" s="9" t="s">
        <v>71</v>
      </c>
      <c r="D181" s="13" t="s">
        <v>168</v>
      </c>
      <c r="E181" s="14">
        <v>8488000</v>
      </c>
      <c r="F181" s="14">
        <v>8488800</v>
      </c>
      <c r="G181" s="14">
        <f t="shared" si="2"/>
        <v>-800</v>
      </c>
      <c r="H181" s="14"/>
    </row>
    <row r="182" spans="2:8" x14ac:dyDescent="0.45">
      <c r="B182" s="12"/>
      <c r="C182" s="12"/>
      <c r="D182" s="13" t="s">
        <v>169</v>
      </c>
      <c r="E182" s="14">
        <f>+E183+E184+E185+E186+E187+E188+E189+E190+E191+E192+E193</f>
        <v>0</v>
      </c>
      <c r="F182" s="14">
        <f>+F183+F184+F185+F186+F187+F188+F189+F190+F191+F192+F193</f>
        <v>0</v>
      </c>
      <c r="G182" s="14">
        <f t="shared" si="2"/>
        <v>0</v>
      </c>
      <c r="H182" s="14"/>
    </row>
    <row r="183" spans="2:8" x14ac:dyDescent="0.45">
      <c r="B183" s="12"/>
      <c r="C183" s="12"/>
      <c r="D183" s="13" t="s">
        <v>170</v>
      </c>
      <c r="E183" s="14"/>
      <c r="F183" s="14"/>
      <c r="G183" s="14">
        <f t="shared" si="2"/>
        <v>0</v>
      </c>
      <c r="H183" s="14"/>
    </row>
    <row r="184" spans="2:8" x14ac:dyDescent="0.45">
      <c r="B184" s="12"/>
      <c r="C184" s="12"/>
      <c r="D184" s="13" t="s">
        <v>171</v>
      </c>
      <c r="E184" s="14"/>
      <c r="F184" s="14"/>
      <c r="G184" s="14">
        <f t="shared" si="2"/>
        <v>0</v>
      </c>
      <c r="H184" s="14"/>
    </row>
    <row r="185" spans="2:8" x14ac:dyDescent="0.45">
      <c r="B185" s="12"/>
      <c r="C185" s="12"/>
      <c r="D185" s="13" t="s">
        <v>172</v>
      </c>
      <c r="E185" s="14"/>
      <c r="F185" s="14"/>
      <c r="G185" s="14">
        <f t="shared" si="2"/>
        <v>0</v>
      </c>
      <c r="H185" s="14"/>
    </row>
    <row r="186" spans="2:8" x14ac:dyDescent="0.45">
      <c r="B186" s="12"/>
      <c r="C186" s="12"/>
      <c r="D186" s="13" t="s">
        <v>173</v>
      </c>
      <c r="E186" s="14"/>
      <c r="F186" s="14"/>
      <c r="G186" s="14">
        <f t="shared" si="2"/>
        <v>0</v>
      </c>
      <c r="H186" s="14"/>
    </row>
    <row r="187" spans="2:8" x14ac:dyDescent="0.45">
      <c r="B187" s="12"/>
      <c r="C187" s="12"/>
      <c r="D187" s="13" t="s">
        <v>174</v>
      </c>
      <c r="E187" s="14"/>
      <c r="F187" s="14"/>
      <c r="G187" s="14">
        <f t="shared" si="2"/>
        <v>0</v>
      </c>
      <c r="H187" s="14"/>
    </row>
    <row r="188" spans="2:8" x14ac:dyDescent="0.45">
      <c r="B188" s="12"/>
      <c r="C188" s="12"/>
      <c r="D188" s="13" t="s">
        <v>175</v>
      </c>
      <c r="E188" s="14"/>
      <c r="F188" s="14"/>
      <c r="G188" s="14">
        <f t="shared" si="2"/>
        <v>0</v>
      </c>
      <c r="H188" s="14"/>
    </row>
    <row r="189" spans="2:8" x14ac:dyDescent="0.45">
      <c r="B189" s="12"/>
      <c r="C189" s="12"/>
      <c r="D189" s="13" t="s">
        <v>176</v>
      </c>
      <c r="E189" s="14"/>
      <c r="F189" s="14"/>
      <c r="G189" s="14">
        <f t="shared" si="2"/>
        <v>0</v>
      </c>
      <c r="H189" s="14"/>
    </row>
    <row r="190" spans="2:8" x14ac:dyDescent="0.45">
      <c r="B190" s="12"/>
      <c r="C190" s="12"/>
      <c r="D190" s="13" t="s">
        <v>177</v>
      </c>
      <c r="E190" s="14"/>
      <c r="F190" s="14"/>
      <c r="G190" s="14">
        <f t="shared" si="2"/>
        <v>0</v>
      </c>
      <c r="H190" s="14"/>
    </row>
    <row r="191" spans="2:8" x14ac:dyDescent="0.45">
      <c r="B191" s="12"/>
      <c r="C191" s="12"/>
      <c r="D191" s="13" t="s">
        <v>178</v>
      </c>
      <c r="E191" s="14"/>
      <c r="F191" s="14"/>
      <c r="G191" s="14">
        <f t="shared" si="2"/>
        <v>0</v>
      </c>
      <c r="H191" s="14"/>
    </row>
    <row r="192" spans="2:8" x14ac:dyDescent="0.45">
      <c r="B192" s="12"/>
      <c r="C192" s="12"/>
      <c r="D192" s="13" t="s">
        <v>179</v>
      </c>
      <c r="E192" s="14"/>
      <c r="F192" s="14"/>
      <c r="G192" s="14">
        <f t="shared" si="2"/>
        <v>0</v>
      </c>
      <c r="H192" s="14"/>
    </row>
    <row r="193" spans="2:8" x14ac:dyDescent="0.45">
      <c r="B193" s="12"/>
      <c r="C193" s="12"/>
      <c r="D193" s="13" t="s">
        <v>180</v>
      </c>
      <c r="E193" s="14"/>
      <c r="F193" s="14"/>
      <c r="G193" s="14">
        <f t="shared" si="2"/>
        <v>0</v>
      </c>
      <c r="H193" s="14"/>
    </row>
    <row r="194" spans="2:8" x14ac:dyDescent="0.45">
      <c r="B194" s="12"/>
      <c r="C194" s="12"/>
      <c r="D194" s="13" t="s">
        <v>181</v>
      </c>
      <c r="E194" s="14"/>
      <c r="F194" s="14"/>
      <c r="G194" s="14">
        <f t="shared" si="2"/>
        <v>0</v>
      </c>
      <c r="H194" s="14"/>
    </row>
    <row r="195" spans="2:8" x14ac:dyDescent="0.45">
      <c r="B195" s="12"/>
      <c r="C195" s="12"/>
      <c r="D195" s="13" t="s">
        <v>182</v>
      </c>
      <c r="E195" s="14"/>
      <c r="F195" s="14"/>
      <c r="G195" s="14">
        <f t="shared" si="2"/>
        <v>0</v>
      </c>
      <c r="H195" s="14"/>
    </row>
    <row r="196" spans="2:8" x14ac:dyDescent="0.45">
      <c r="B196" s="12"/>
      <c r="C196" s="12"/>
      <c r="D196" s="13" t="s">
        <v>183</v>
      </c>
      <c r="E196" s="14">
        <f>+E197</f>
        <v>0</v>
      </c>
      <c r="F196" s="14">
        <f>+F197</f>
        <v>0</v>
      </c>
      <c r="G196" s="14">
        <f t="shared" si="2"/>
        <v>0</v>
      </c>
      <c r="H196" s="14"/>
    </row>
    <row r="197" spans="2:8" x14ac:dyDescent="0.45">
      <c r="B197" s="12"/>
      <c r="C197" s="12"/>
      <c r="D197" s="13" t="s">
        <v>144</v>
      </c>
      <c r="E197" s="14"/>
      <c r="F197" s="14"/>
      <c r="G197" s="14">
        <f t="shared" si="2"/>
        <v>0</v>
      </c>
      <c r="H197" s="14"/>
    </row>
    <row r="198" spans="2:8" x14ac:dyDescent="0.45">
      <c r="B198" s="12"/>
      <c r="C198" s="15"/>
      <c r="D198" s="16" t="s">
        <v>184</v>
      </c>
      <c r="E198" s="17">
        <f>+E181+E182+E194+E195+E196</f>
        <v>8488000</v>
      </c>
      <c r="F198" s="17">
        <f>+F181+F182+F194+F195+F196</f>
        <v>8488800</v>
      </c>
      <c r="G198" s="17">
        <f t="shared" si="2"/>
        <v>-800</v>
      </c>
      <c r="H198" s="17"/>
    </row>
    <row r="199" spans="2:8" x14ac:dyDescent="0.45">
      <c r="B199" s="15"/>
      <c r="C199" s="21" t="s">
        <v>185</v>
      </c>
      <c r="D199" s="19"/>
      <c r="E199" s="20">
        <f xml:space="preserve"> +E180 - E198</f>
        <v>-8488000</v>
      </c>
      <c r="F199" s="20">
        <f xml:space="preserve"> +F180 - F198</f>
        <v>-8488800</v>
      </c>
      <c r="G199" s="20">
        <f t="shared" ref="G199:G258" si="3">E199-F199</f>
        <v>800</v>
      </c>
      <c r="H199" s="20"/>
    </row>
    <row r="200" spans="2:8" x14ac:dyDescent="0.45">
      <c r="B200" s="9" t="s">
        <v>186</v>
      </c>
      <c r="C200" s="9" t="s">
        <v>10</v>
      </c>
      <c r="D200" s="13" t="s">
        <v>187</v>
      </c>
      <c r="E200" s="14"/>
      <c r="F200" s="14"/>
      <c r="G200" s="14">
        <f t="shared" si="3"/>
        <v>0</v>
      </c>
      <c r="H200" s="14"/>
    </row>
    <row r="201" spans="2:8" x14ac:dyDescent="0.45">
      <c r="B201" s="12"/>
      <c r="C201" s="12"/>
      <c r="D201" s="13" t="s">
        <v>188</v>
      </c>
      <c r="E201" s="14"/>
      <c r="F201" s="14"/>
      <c r="G201" s="14">
        <f t="shared" si="3"/>
        <v>0</v>
      </c>
      <c r="H201" s="14"/>
    </row>
    <row r="202" spans="2:8" x14ac:dyDescent="0.45">
      <c r="B202" s="12"/>
      <c r="C202" s="12"/>
      <c r="D202" s="13" t="s">
        <v>189</v>
      </c>
      <c r="E202" s="14"/>
      <c r="F202" s="14"/>
      <c r="G202" s="14">
        <f t="shared" si="3"/>
        <v>0</v>
      </c>
      <c r="H202" s="14"/>
    </row>
    <row r="203" spans="2:8" x14ac:dyDescent="0.45">
      <c r="B203" s="12"/>
      <c r="C203" s="12"/>
      <c r="D203" s="13" t="s">
        <v>190</v>
      </c>
      <c r="E203" s="14"/>
      <c r="F203" s="14"/>
      <c r="G203" s="14">
        <f t="shared" si="3"/>
        <v>0</v>
      </c>
      <c r="H203" s="14"/>
    </row>
    <row r="204" spans="2:8" x14ac:dyDescent="0.45">
      <c r="B204" s="12"/>
      <c r="C204" s="12"/>
      <c r="D204" s="13" t="s">
        <v>191</v>
      </c>
      <c r="E204" s="14"/>
      <c r="F204" s="14"/>
      <c r="G204" s="14">
        <f t="shared" si="3"/>
        <v>0</v>
      </c>
      <c r="H204" s="14"/>
    </row>
    <row r="205" spans="2:8" x14ac:dyDescent="0.45">
      <c r="B205" s="12"/>
      <c r="C205" s="12"/>
      <c r="D205" s="13" t="s">
        <v>192</v>
      </c>
      <c r="E205" s="14"/>
      <c r="F205" s="14"/>
      <c r="G205" s="14">
        <f t="shared" si="3"/>
        <v>0</v>
      </c>
      <c r="H205" s="14"/>
    </row>
    <row r="206" spans="2:8" x14ac:dyDescent="0.45">
      <c r="B206" s="12"/>
      <c r="C206" s="12"/>
      <c r="D206" s="13" t="s">
        <v>193</v>
      </c>
      <c r="E206" s="14"/>
      <c r="F206" s="14"/>
      <c r="G206" s="14">
        <f t="shared" si="3"/>
        <v>0</v>
      </c>
      <c r="H206" s="14"/>
    </row>
    <row r="207" spans="2:8" x14ac:dyDescent="0.45">
      <c r="B207" s="12"/>
      <c r="C207" s="12"/>
      <c r="D207" s="13" t="s">
        <v>194</v>
      </c>
      <c r="E207" s="14">
        <f>+E208+E209+E210+E211+E212+E213</f>
        <v>0</v>
      </c>
      <c r="F207" s="14">
        <f>+F208+F209+F210+F211+F212+F213</f>
        <v>0</v>
      </c>
      <c r="G207" s="14">
        <f t="shared" si="3"/>
        <v>0</v>
      </c>
      <c r="H207" s="14"/>
    </row>
    <row r="208" spans="2:8" x14ac:dyDescent="0.45">
      <c r="B208" s="12"/>
      <c r="C208" s="12"/>
      <c r="D208" s="13" t="s">
        <v>195</v>
      </c>
      <c r="E208" s="14"/>
      <c r="F208" s="14"/>
      <c r="G208" s="14">
        <f t="shared" si="3"/>
        <v>0</v>
      </c>
      <c r="H208" s="14"/>
    </row>
    <row r="209" spans="2:8" x14ac:dyDescent="0.45">
      <c r="B209" s="12"/>
      <c r="C209" s="12"/>
      <c r="D209" s="13" t="s">
        <v>196</v>
      </c>
      <c r="E209" s="14"/>
      <c r="F209" s="14"/>
      <c r="G209" s="14">
        <f t="shared" si="3"/>
        <v>0</v>
      </c>
      <c r="H209" s="14"/>
    </row>
    <row r="210" spans="2:8" x14ac:dyDescent="0.45">
      <c r="B210" s="12"/>
      <c r="C210" s="12"/>
      <c r="D210" s="13" t="s">
        <v>197</v>
      </c>
      <c r="E210" s="14"/>
      <c r="F210" s="14"/>
      <c r="G210" s="14">
        <f t="shared" si="3"/>
        <v>0</v>
      </c>
      <c r="H210" s="14"/>
    </row>
    <row r="211" spans="2:8" x14ac:dyDescent="0.45">
      <c r="B211" s="12"/>
      <c r="C211" s="12"/>
      <c r="D211" s="13" t="s">
        <v>198</v>
      </c>
      <c r="E211" s="14"/>
      <c r="F211" s="14"/>
      <c r="G211" s="14">
        <f t="shared" si="3"/>
        <v>0</v>
      </c>
      <c r="H211" s="14"/>
    </row>
    <row r="212" spans="2:8" x14ac:dyDescent="0.45">
      <c r="B212" s="12"/>
      <c r="C212" s="12"/>
      <c r="D212" s="13" t="s">
        <v>199</v>
      </c>
      <c r="E212" s="14"/>
      <c r="F212" s="14"/>
      <c r="G212" s="14">
        <f t="shared" si="3"/>
        <v>0</v>
      </c>
      <c r="H212" s="14"/>
    </row>
    <row r="213" spans="2:8" x14ac:dyDescent="0.45">
      <c r="B213" s="12"/>
      <c r="C213" s="12"/>
      <c r="D213" s="13" t="s">
        <v>200</v>
      </c>
      <c r="E213" s="14"/>
      <c r="F213" s="14"/>
      <c r="G213" s="14">
        <f t="shared" si="3"/>
        <v>0</v>
      </c>
      <c r="H213" s="14"/>
    </row>
    <row r="214" spans="2:8" x14ac:dyDescent="0.45">
      <c r="B214" s="12"/>
      <c r="C214" s="12"/>
      <c r="D214" s="13" t="s">
        <v>201</v>
      </c>
      <c r="E214" s="14"/>
      <c r="F214" s="14"/>
      <c r="G214" s="14">
        <f t="shared" si="3"/>
        <v>0</v>
      </c>
      <c r="H214" s="14"/>
    </row>
    <row r="215" spans="2:8" x14ac:dyDescent="0.45">
      <c r="B215" s="12"/>
      <c r="C215" s="12"/>
      <c r="D215" s="13" t="s">
        <v>202</v>
      </c>
      <c r="E215" s="14"/>
      <c r="F215" s="14"/>
      <c r="G215" s="14">
        <f t="shared" si="3"/>
        <v>0</v>
      </c>
      <c r="H215" s="14"/>
    </row>
    <row r="216" spans="2:8" x14ac:dyDescent="0.45">
      <c r="B216" s="12"/>
      <c r="C216" s="12"/>
      <c r="D216" s="13" t="s">
        <v>203</v>
      </c>
      <c r="E216" s="14"/>
      <c r="F216" s="14"/>
      <c r="G216" s="14">
        <f t="shared" si="3"/>
        <v>0</v>
      </c>
      <c r="H216" s="14"/>
    </row>
    <row r="217" spans="2:8" x14ac:dyDescent="0.45">
      <c r="B217" s="12"/>
      <c r="C217" s="12"/>
      <c r="D217" s="13" t="s">
        <v>204</v>
      </c>
      <c r="E217" s="14"/>
      <c r="F217" s="14"/>
      <c r="G217" s="14">
        <f t="shared" si="3"/>
        <v>0</v>
      </c>
      <c r="H217" s="14"/>
    </row>
    <row r="218" spans="2:8" x14ac:dyDescent="0.45">
      <c r="B218" s="12"/>
      <c r="C218" s="12"/>
      <c r="D218" s="13" t="s">
        <v>205</v>
      </c>
      <c r="E218" s="14"/>
      <c r="F218" s="14"/>
      <c r="G218" s="14">
        <f t="shared" si="3"/>
        <v>0</v>
      </c>
      <c r="H218" s="14"/>
    </row>
    <row r="219" spans="2:8" x14ac:dyDescent="0.45">
      <c r="B219" s="12"/>
      <c r="C219" s="12"/>
      <c r="D219" s="13" t="s">
        <v>206</v>
      </c>
      <c r="E219" s="14"/>
      <c r="F219" s="14"/>
      <c r="G219" s="14">
        <f t="shared" si="3"/>
        <v>0</v>
      </c>
      <c r="H219" s="14"/>
    </row>
    <row r="220" spans="2:8" x14ac:dyDescent="0.45">
      <c r="B220" s="12"/>
      <c r="C220" s="12"/>
      <c r="D220" s="13" t="s">
        <v>207</v>
      </c>
      <c r="E220" s="14"/>
      <c r="F220" s="14"/>
      <c r="G220" s="14">
        <f t="shared" si="3"/>
        <v>0</v>
      </c>
      <c r="H220" s="14"/>
    </row>
    <row r="221" spans="2:8" x14ac:dyDescent="0.45">
      <c r="B221" s="12"/>
      <c r="C221" s="12"/>
      <c r="D221" s="13" t="s">
        <v>208</v>
      </c>
      <c r="E221" s="14"/>
      <c r="F221" s="14"/>
      <c r="G221" s="14">
        <f t="shared" si="3"/>
        <v>0</v>
      </c>
      <c r="H221" s="14"/>
    </row>
    <row r="222" spans="2:8" x14ac:dyDescent="0.45">
      <c r="B222" s="12"/>
      <c r="C222" s="12"/>
      <c r="D222" s="13" t="s">
        <v>209</v>
      </c>
      <c r="E222" s="14">
        <f>+E223+E224+E225+E226</f>
        <v>0</v>
      </c>
      <c r="F222" s="14">
        <f>+F223+F224+F225+F226</f>
        <v>0</v>
      </c>
      <c r="G222" s="14">
        <f t="shared" si="3"/>
        <v>0</v>
      </c>
      <c r="H222" s="14"/>
    </row>
    <row r="223" spans="2:8" x14ac:dyDescent="0.45">
      <c r="B223" s="12"/>
      <c r="C223" s="12"/>
      <c r="D223" s="13" t="s">
        <v>210</v>
      </c>
      <c r="E223" s="14"/>
      <c r="F223" s="14"/>
      <c r="G223" s="14">
        <f t="shared" si="3"/>
        <v>0</v>
      </c>
      <c r="H223" s="14"/>
    </row>
    <row r="224" spans="2:8" x14ac:dyDescent="0.45">
      <c r="B224" s="12"/>
      <c r="C224" s="12"/>
      <c r="D224" s="13" t="s">
        <v>211</v>
      </c>
      <c r="E224" s="14"/>
      <c r="F224" s="14"/>
      <c r="G224" s="14">
        <f t="shared" si="3"/>
        <v>0</v>
      </c>
      <c r="H224" s="14"/>
    </row>
    <row r="225" spans="2:8" x14ac:dyDescent="0.45">
      <c r="B225" s="12"/>
      <c r="C225" s="12"/>
      <c r="D225" s="13" t="s">
        <v>212</v>
      </c>
      <c r="E225" s="14"/>
      <c r="F225" s="14"/>
      <c r="G225" s="14">
        <f t="shared" si="3"/>
        <v>0</v>
      </c>
      <c r="H225" s="14"/>
    </row>
    <row r="226" spans="2:8" x14ac:dyDescent="0.45">
      <c r="B226" s="12"/>
      <c r="C226" s="12"/>
      <c r="D226" s="13" t="s">
        <v>68</v>
      </c>
      <c r="E226" s="14"/>
      <c r="F226" s="14"/>
      <c r="G226" s="14">
        <f t="shared" si="3"/>
        <v>0</v>
      </c>
      <c r="H226" s="14"/>
    </row>
    <row r="227" spans="2:8" x14ac:dyDescent="0.45">
      <c r="B227" s="12"/>
      <c r="C227" s="15"/>
      <c r="D227" s="16" t="s">
        <v>213</v>
      </c>
      <c r="E227" s="17">
        <f>+E200+E201+E202+E203+E204+E205+E206+E207+E214+E215+E216+E217+E218+E219+E220+E221+E222</f>
        <v>0</v>
      </c>
      <c r="F227" s="17">
        <f>+F200+F201+F202+F203+F204+F205+F206+F207+F214+F215+F216+F217+F218+F219+F220+F221+F222</f>
        <v>0</v>
      </c>
      <c r="G227" s="17">
        <f t="shared" si="3"/>
        <v>0</v>
      </c>
      <c r="H227" s="17"/>
    </row>
    <row r="228" spans="2:8" x14ac:dyDescent="0.45">
      <c r="B228" s="12"/>
      <c r="C228" s="9" t="s">
        <v>71</v>
      </c>
      <c r="D228" s="13" t="s">
        <v>214</v>
      </c>
      <c r="E228" s="14"/>
      <c r="F228" s="14"/>
      <c r="G228" s="14">
        <f t="shared" si="3"/>
        <v>0</v>
      </c>
      <c r="H228" s="14"/>
    </row>
    <row r="229" spans="2:8" x14ac:dyDescent="0.45">
      <c r="B229" s="12"/>
      <c r="C229" s="12"/>
      <c r="D229" s="13" t="s">
        <v>215</v>
      </c>
      <c r="E229" s="14"/>
      <c r="F229" s="14"/>
      <c r="G229" s="14">
        <f t="shared" si="3"/>
        <v>0</v>
      </c>
      <c r="H229" s="14"/>
    </row>
    <row r="230" spans="2:8" x14ac:dyDescent="0.45">
      <c r="B230" s="12"/>
      <c r="C230" s="12"/>
      <c r="D230" s="13" t="s">
        <v>216</v>
      </c>
      <c r="E230" s="14"/>
      <c r="F230" s="14"/>
      <c r="G230" s="14">
        <f t="shared" si="3"/>
        <v>0</v>
      </c>
      <c r="H230" s="14"/>
    </row>
    <row r="231" spans="2:8" x14ac:dyDescent="0.45">
      <c r="B231" s="12"/>
      <c r="C231" s="12"/>
      <c r="D231" s="13" t="s">
        <v>217</v>
      </c>
      <c r="E231" s="14">
        <f>+E232</f>
        <v>0</v>
      </c>
      <c r="F231" s="14">
        <f>+F232</f>
        <v>0</v>
      </c>
      <c r="G231" s="14">
        <f t="shared" si="3"/>
        <v>0</v>
      </c>
      <c r="H231" s="14"/>
    </row>
    <row r="232" spans="2:8" x14ac:dyDescent="0.45">
      <c r="B232" s="12"/>
      <c r="C232" s="12"/>
      <c r="D232" s="13" t="s">
        <v>218</v>
      </c>
      <c r="E232" s="14"/>
      <c r="F232" s="14"/>
      <c r="G232" s="14">
        <f t="shared" si="3"/>
        <v>0</v>
      </c>
      <c r="H232" s="14"/>
    </row>
    <row r="233" spans="2:8" x14ac:dyDescent="0.45">
      <c r="B233" s="12"/>
      <c r="C233" s="12"/>
      <c r="D233" s="13" t="s">
        <v>219</v>
      </c>
      <c r="E233" s="14"/>
      <c r="F233" s="14"/>
      <c r="G233" s="14">
        <f t="shared" si="3"/>
        <v>0</v>
      </c>
      <c r="H233" s="14"/>
    </row>
    <row r="234" spans="2:8" x14ac:dyDescent="0.45">
      <c r="B234" s="12"/>
      <c r="C234" s="12"/>
      <c r="D234" s="13" t="s">
        <v>220</v>
      </c>
      <c r="E234" s="14"/>
      <c r="F234" s="14"/>
      <c r="G234" s="14">
        <f t="shared" si="3"/>
        <v>0</v>
      </c>
      <c r="H234" s="14"/>
    </row>
    <row r="235" spans="2:8" x14ac:dyDescent="0.45">
      <c r="B235" s="12"/>
      <c r="C235" s="12"/>
      <c r="D235" s="13" t="s">
        <v>221</v>
      </c>
      <c r="E235" s="14">
        <f>+E236+E237+E238+E239+E240+E241</f>
        <v>718000</v>
      </c>
      <c r="F235" s="14">
        <f>+F236+F237+F238+F239+F240+F241</f>
        <v>1532117</v>
      </c>
      <c r="G235" s="14">
        <f t="shared" si="3"/>
        <v>-814117</v>
      </c>
      <c r="H235" s="14"/>
    </row>
    <row r="236" spans="2:8" x14ac:dyDescent="0.45">
      <c r="B236" s="12"/>
      <c r="C236" s="12"/>
      <c r="D236" s="13" t="s">
        <v>222</v>
      </c>
      <c r="E236" s="14">
        <v>718000</v>
      </c>
      <c r="F236" s="14">
        <v>1532117</v>
      </c>
      <c r="G236" s="14">
        <f t="shared" si="3"/>
        <v>-814117</v>
      </c>
      <c r="H236" s="14"/>
    </row>
    <row r="237" spans="2:8" x14ac:dyDescent="0.45">
      <c r="B237" s="12"/>
      <c r="C237" s="12"/>
      <c r="D237" s="13" t="s">
        <v>223</v>
      </c>
      <c r="E237" s="14"/>
      <c r="F237" s="14"/>
      <c r="G237" s="14">
        <f t="shared" si="3"/>
        <v>0</v>
      </c>
      <c r="H237" s="14"/>
    </row>
    <row r="238" spans="2:8" x14ac:dyDescent="0.45">
      <c r="B238" s="12"/>
      <c r="C238" s="12"/>
      <c r="D238" s="13" t="s">
        <v>224</v>
      </c>
      <c r="E238" s="14"/>
      <c r="F238" s="14"/>
      <c r="G238" s="14">
        <f t="shared" si="3"/>
        <v>0</v>
      </c>
      <c r="H238" s="14"/>
    </row>
    <row r="239" spans="2:8" x14ac:dyDescent="0.45">
      <c r="B239" s="12"/>
      <c r="C239" s="12"/>
      <c r="D239" s="13" t="s">
        <v>225</v>
      </c>
      <c r="E239" s="14"/>
      <c r="F239" s="14"/>
      <c r="G239" s="14">
        <f t="shared" si="3"/>
        <v>0</v>
      </c>
      <c r="H239" s="14"/>
    </row>
    <row r="240" spans="2:8" x14ac:dyDescent="0.45">
      <c r="B240" s="12"/>
      <c r="C240" s="12"/>
      <c r="D240" s="13" t="s">
        <v>226</v>
      </c>
      <c r="E240" s="14"/>
      <c r="F240" s="14"/>
      <c r="G240" s="14">
        <f t="shared" si="3"/>
        <v>0</v>
      </c>
      <c r="H240" s="14"/>
    </row>
    <row r="241" spans="2:8" x14ac:dyDescent="0.45">
      <c r="B241" s="12"/>
      <c r="C241" s="12"/>
      <c r="D241" s="13" t="s">
        <v>227</v>
      </c>
      <c r="E241" s="14"/>
      <c r="F241" s="14"/>
      <c r="G241" s="14">
        <f t="shared" si="3"/>
        <v>0</v>
      </c>
      <c r="H241" s="14"/>
    </row>
    <row r="242" spans="2:8" x14ac:dyDescent="0.45">
      <c r="B242" s="12"/>
      <c r="C242" s="12"/>
      <c r="D242" s="13" t="s">
        <v>228</v>
      </c>
      <c r="E242" s="14"/>
      <c r="F242" s="14"/>
      <c r="G242" s="14">
        <f t="shared" si="3"/>
        <v>0</v>
      </c>
      <c r="H242" s="14"/>
    </row>
    <row r="243" spans="2:8" x14ac:dyDescent="0.45">
      <c r="B243" s="12"/>
      <c r="C243" s="12"/>
      <c r="D243" s="13" t="s">
        <v>229</v>
      </c>
      <c r="E243" s="14"/>
      <c r="F243" s="14"/>
      <c r="G243" s="14">
        <f t="shared" si="3"/>
        <v>0</v>
      </c>
      <c r="H243" s="14"/>
    </row>
    <row r="244" spans="2:8" x14ac:dyDescent="0.45">
      <c r="B244" s="12"/>
      <c r="C244" s="12"/>
      <c r="D244" s="13" t="s">
        <v>230</v>
      </c>
      <c r="E244" s="14"/>
      <c r="F244" s="14"/>
      <c r="G244" s="14">
        <f t="shared" si="3"/>
        <v>0</v>
      </c>
      <c r="H244" s="14"/>
    </row>
    <row r="245" spans="2:8" x14ac:dyDescent="0.45">
      <c r="B245" s="12"/>
      <c r="C245" s="12"/>
      <c r="D245" s="13" t="s">
        <v>231</v>
      </c>
      <c r="E245" s="14"/>
      <c r="F245" s="14"/>
      <c r="G245" s="14">
        <f t="shared" si="3"/>
        <v>0</v>
      </c>
      <c r="H245" s="14"/>
    </row>
    <row r="246" spans="2:8" x14ac:dyDescent="0.45">
      <c r="B246" s="12"/>
      <c r="C246" s="12"/>
      <c r="D246" s="22" t="s">
        <v>232</v>
      </c>
      <c r="E246" s="23">
        <v>3200000</v>
      </c>
      <c r="F246" s="23"/>
      <c r="G246" s="23">
        <f t="shared" si="3"/>
        <v>3200000</v>
      </c>
      <c r="H246" s="23"/>
    </row>
    <row r="247" spans="2:8" x14ac:dyDescent="0.45">
      <c r="B247" s="12"/>
      <c r="C247" s="12"/>
      <c r="D247" s="22" t="s">
        <v>233</v>
      </c>
      <c r="E247" s="23"/>
      <c r="F247" s="23"/>
      <c r="G247" s="23">
        <f t="shared" si="3"/>
        <v>0</v>
      </c>
      <c r="H247" s="23"/>
    </row>
    <row r="248" spans="2:8" x14ac:dyDescent="0.45">
      <c r="B248" s="12"/>
      <c r="C248" s="12"/>
      <c r="D248" s="22" t="s">
        <v>234</v>
      </c>
      <c r="E248" s="23"/>
      <c r="F248" s="23"/>
      <c r="G248" s="23">
        <f t="shared" si="3"/>
        <v>0</v>
      </c>
      <c r="H248" s="23"/>
    </row>
    <row r="249" spans="2:8" x14ac:dyDescent="0.45">
      <c r="B249" s="12"/>
      <c r="C249" s="12"/>
      <c r="D249" s="22" t="s">
        <v>235</v>
      </c>
      <c r="E249" s="23">
        <v>4359000</v>
      </c>
      <c r="F249" s="23">
        <v>4215800</v>
      </c>
      <c r="G249" s="23">
        <f t="shared" si="3"/>
        <v>143200</v>
      </c>
      <c r="H249" s="23"/>
    </row>
    <row r="250" spans="2:8" x14ac:dyDescent="0.45">
      <c r="B250" s="12"/>
      <c r="C250" s="12"/>
      <c r="D250" s="22" t="s">
        <v>236</v>
      </c>
      <c r="E250" s="23">
        <f>+E251+E252+E253+E254+E255+E256</f>
        <v>0</v>
      </c>
      <c r="F250" s="23">
        <f>+F251+F252+F253+F254+F255+F256</f>
        <v>0</v>
      </c>
      <c r="G250" s="23">
        <f t="shared" si="3"/>
        <v>0</v>
      </c>
      <c r="H250" s="23"/>
    </row>
    <row r="251" spans="2:8" x14ac:dyDescent="0.45">
      <c r="B251" s="12"/>
      <c r="C251" s="12"/>
      <c r="D251" s="22" t="s">
        <v>237</v>
      </c>
      <c r="E251" s="23"/>
      <c r="F251" s="23"/>
      <c r="G251" s="23">
        <f t="shared" si="3"/>
        <v>0</v>
      </c>
      <c r="H251" s="23"/>
    </row>
    <row r="252" spans="2:8" x14ac:dyDescent="0.45">
      <c r="B252" s="12"/>
      <c r="C252" s="12"/>
      <c r="D252" s="22" t="s">
        <v>211</v>
      </c>
      <c r="E252" s="23"/>
      <c r="F252" s="23"/>
      <c r="G252" s="23">
        <f t="shared" si="3"/>
        <v>0</v>
      </c>
      <c r="H252" s="23"/>
    </row>
    <row r="253" spans="2:8" x14ac:dyDescent="0.45">
      <c r="B253" s="12"/>
      <c r="C253" s="12"/>
      <c r="D253" s="22" t="s">
        <v>238</v>
      </c>
      <c r="E253" s="23"/>
      <c r="F253" s="23"/>
      <c r="G253" s="23">
        <f t="shared" si="3"/>
        <v>0</v>
      </c>
      <c r="H253" s="23"/>
    </row>
    <row r="254" spans="2:8" x14ac:dyDescent="0.45">
      <c r="B254" s="12"/>
      <c r="C254" s="12"/>
      <c r="D254" s="22" t="s">
        <v>239</v>
      </c>
      <c r="E254" s="23"/>
      <c r="F254" s="23"/>
      <c r="G254" s="23">
        <f t="shared" si="3"/>
        <v>0</v>
      </c>
      <c r="H254" s="23"/>
    </row>
    <row r="255" spans="2:8" x14ac:dyDescent="0.45">
      <c r="B255" s="12"/>
      <c r="C255" s="12"/>
      <c r="D255" s="22" t="s">
        <v>212</v>
      </c>
      <c r="E255" s="23"/>
      <c r="F255" s="23"/>
      <c r="G255" s="23">
        <f t="shared" si="3"/>
        <v>0</v>
      </c>
      <c r="H255" s="23"/>
    </row>
    <row r="256" spans="2:8" x14ac:dyDescent="0.45">
      <c r="B256" s="12"/>
      <c r="C256" s="12"/>
      <c r="D256" s="22" t="s">
        <v>144</v>
      </c>
      <c r="E256" s="23"/>
      <c r="F256" s="23"/>
      <c r="G256" s="23">
        <f t="shared" si="3"/>
        <v>0</v>
      </c>
      <c r="H256" s="23"/>
    </row>
    <row r="257" spans="2:8" x14ac:dyDescent="0.45">
      <c r="B257" s="12"/>
      <c r="C257" s="15"/>
      <c r="D257" s="24" t="s">
        <v>240</v>
      </c>
      <c r="E257" s="25">
        <f>+E228+E229+E230+E231+E233+E234+E235+E242+E243+E244+E245+E246+E247+E248+E249+E250</f>
        <v>8277000</v>
      </c>
      <c r="F257" s="25">
        <f>+F228+F229+F230+F231+F233+F234+F235+F242+F243+F244+F245+F246+F247+F248+F249+F250</f>
        <v>5747917</v>
      </c>
      <c r="G257" s="25">
        <f t="shared" si="3"/>
        <v>2529083</v>
      </c>
      <c r="H257" s="25"/>
    </row>
    <row r="258" spans="2:8" x14ac:dyDescent="0.45">
      <c r="B258" s="15"/>
      <c r="C258" s="21" t="s">
        <v>241</v>
      </c>
      <c r="D258" s="19"/>
      <c r="E258" s="20">
        <f xml:space="preserve"> +E227 - E257</f>
        <v>-8277000</v>
      </c>
      <c r="F258" s="20">
        <f xml:space="preserve"> +F227 - F257</f>
        <v>-5747917</v>
      </c>
      <c r="G258" s="20">
        <f t="shared" si="3"/>
        <v>-2529083</v>
      </c>
      <c r="H258" s="20"/>
    </row>
    <row r="259" spans="2:8" x14ac:dyDescent="0.45">
      <c r="B259" s="26" t="s">
        <v>242</v>
      </c>
      <c r="C259" s="27"/>
      <c r="D259" s="28"/>
      <c r="E259" s="29">
        <v>2495000</v>
      </c>
      <c r="F259" s="29"/>
      <c r="G259" s="29">
        <f>E259 + E260</f>
        <v>2495000</v>
      </c>
      <c r="H259" s="29"/>
    </row>
    <row r="260" spans="2:8" x14ac:dyDescent="0.45">
      <c r="B260" s="30"/>
      <c r="C260" s="31"/>
      <c r="D260" s="32"/>
      <c r="E260" s="33"/>
      <c r="F260" s="33"/>
      <c r="G260" s="33"/>
      <c r="H260" s="33"/>
    </row>
    <row r="261" spans="2:8" x14ac:dyDescent="0.45">
      <c r="B261" s="21" t="s">
        <v>243</v>
      </c>
      <c r="C261" s="18"/>
      <c r="D261" s="19"/>
      <c r="E261" s="20">
        <f xml:space="preserve"> +E164 +E199 +E258 - (E259 + E260)</f>
        <v>0</v>
      </c>
      <c r="F261" s="20">
        <f xml:space="preserve"> +F164 +F199 +F258 - (F259 + F260)</f>
        <v>1764542</v>
      </c>
      <c r="G261" s="20">
        <f t="shared" ref="G261:G263" si="4">E261-F261</f>
        <v>-1764542</v>
      </c>
      <c r="H261" s="20"/>
    </row>
    <row r="262" spans="2:8" x14ac:dyDescent="0.45">
      <c r="B262" s="21" t="s">
        <v>244</v>
      </c>
      <c r="C262" s="18"/>
      <c r="D262" s="19"/>
      <c r="E262" s="20">
        <v>159415680</v>
      </c>
      <c r="F262" s="20">
        <v>159415680</v>
      </c>
      <c r="G262" s="20">
        <f t="shared" si="4"/>
        <v>0</v>
      </c>
      <c r="H262" s="20"/>
    </row>
    <row r="263" spans="2:8" x14ac:dyDescent="0.45">
      <c r="B263" s="21" t="s">
        <v>245</v>
      </c>
      <c r="C263" s="18"/>
      <c r="D263" s="19"/>
      <c r="E263" s="20">
        <f xml:space="preserve"> +E261 +E262</f>
        <v>159415680</v>
      </c>
      <c r="F263" s="20">
        <f xml:space="preserve"> +F261 +F262</f>
        <v>161180222</v>
      </c>
      <c r="G263" s="20">
        <f t="shared" si="4"/>
        <v>-1764542</v>
      </c>
      <c r="H263" s="20"/>
    </row>
    <row r="264" spans="2:8" x14ac:dyDescent="0.45">
      <c r="B264" s="34"/>
      <c r="C264" s="34"/>
      <c r="D264" s="34"/>
      <c r="E264" s="34"/>
      <c r="F264" s="34"/>
      <c r="G264" s="34"/>
      <c r="H264" s="34"/>
    </row>
    <row r="265" spans="2:8" x14ac:dyDescent="0.45">
      <c r="B265" s="34"/>
      <c r="C265" s="34"/>
      <c r="D265" s="34"/>
      <c r="E265" s="34"/>
      <c r="F265" s="34"/>
      <c r="G265" s="34"/>
      <c r="H265" s="34"/>
    </row>
    <row r="266" spans="2:8" x14ac:dyDescent="0.45">
      <c r="B266" s="34"/>
      <c r="C266" s="34"/>
      <c r="D266" s="34"/>
      <c r="E266" s="34"/>
      <c r="F266" s="34"/>
      <c r="G266" s="34"/>
      <c r="H266" s="34"/>
    </row>
    <row r="267" spans="2:8" x14ac:dyDescent="0.45">
      <c r="B267" s="34"/>
      <c r="C267" s="34"/>
      <c r="D267" s="34"/>
      <c r="E267" s="34"/>
      <c r="F267" s="34"/>
      <c r="G267" s="34"/>
      <c r="H267" s="34"/>
    </row>
    <row r="268" spans="2:8" x14ac:dyDescent="0.45">
      <c r="B268" s="34"/>
      <c r="C268" s="34"/>
      <c r="D268" s="34"/>
      <c r="E268" s="34"/>
      <c r="F268" s="34"/>
      <c r="G268" s="34"/>
      <c r="H268" s="34"/>
    </row>
    <row r="269" spans="2:8" x14ac:dyDescent="0.45">
      <c r="B269" s="34"/>
      <c r="C269" s="34"/>
      <c r="D269" s="34"/>
      <c r="E269" s="34"/>
      <c r="F269" s="34"/>
      <c r="G269" s="34"/>
      <c r="H269" s="34"/>
    </row>
    <row r="270" spans="2:8" x14ac:dyDescent="0.45">
      <c r="B270" s="34"/>
      <c r="C270" s="34"/>
      <c r="D270" s="34"/>
      <c r="E270" s="34"/>
      <c r="F270" s="34"/>
      <c r="G270" s="34"/>
      <c r="H270" s="34"/>
    </row>
    <row r="271" spans="2:8" x14ac:dyDescent="0.45">
      <c r="B271" s="34"/>
      <c r="C271" s="34"/>
      <c r="D271" s="34"/>
      <c r="E271" s="34"/>
      <c r="F271" s="34"/>
      <c r="G271" s="34"/>
      <c r="H271" s="34"/>
    </row>
    <row r="272" spans="2:8" x14ac:dyDescent="0.45">
      <c r="B272" s="34"/>
      <c r="C272" s="34"/>
      <c r="D272" s="34"/>
      <c r="E272" s="34"/>
      <c r="F272" s="34"/>
      <c r="G272" s="34"/>
      <c r="H272" s="34"/>
    </row>
    <row r="273" spans="2:8" x14ac:dyDescent="0.45">
      <c r="B273" s="34"/>
      <c r="C273" s="34"/>
      <c r="D273" s="34"/>
      <c r="E273" s="34"/>
      <c r="F273" s="34"/>
      <c r="G273" s="34"/>
      <c r="H273" s="34"/>
    </row>
  </sheetData>
  <mergeCells count="12">
    <mergeCell ref="B165:B199"/>
    <mergeCell ref="C165:C180"/>
    <mergeCell ref="C181:C198"/>
    <mergeCell ref="B200:B258"/>
    <mergeCell ref="C200:C227"/>
    <mergeCell ref="C228:C257"/>
    <mergeCell ref="B2:H2"/>
    <mergeCell ref="B3:H3"/>
    <mergeCell ref="B5:D5"/>
    <mergeCell ref="B6:B164"/>
    <mergeCell ref="C6:C79"/>
    <mergeCell ref="C80:C163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64E66-9782-4CE9-96C8-9E64DB51341E}">
  <sheetPr>
    <pageSetUpPr fitToPage="1"/>
  </sheetPr>
  <dimension ref="B1:H273"/>
  <sheetViews>
    <sheetView showGridLines="0" workbookViewId="0"/>
  </sheetViews>
  <sheetFormatPr defaultRowHeight="18" x14ac:dyDescent="0.45"/>
  <cols>
    <col min="1" max="3" width="3" customWidth="1"/>
    <col min="4" max="4" width="54.5" customWidth="1"/>
    <col min="5" max="8" width="21.296875" customWidth="1"/>
  </cols>
  <sheetData>
    <row r="1" spans="2:8" ht="22.8" x14ac:dyDescent="0.45">
      <c r="B1" s="1"/>
      <c r="C1" s="1"/>
      <c r="D1" s="1"/>
      <c r="E1" s="2"/>
      <c r="F1" s="2"/>
      <c r="G1" s="3"/>
      <c r="H1" s="3" t="s">
        <v>0</v>
      </c>
    </row>
    <row r="2" spans="2:8" ht="22.8" x14ac:dyDescent="0.45">
      <c r="B2" s="4" t="s">
        <v>251</v>
      </c>
      <c r="C2" s="4"/>
      <c r="D2" s="4"/>
      <c r="E2" s="4"/>
      <c r="F2" s="4"/>
      <c r="G2" s="4"/>
      <c r="H2" s="4"/>
    </row>
    <row r="3" spans="2:8" ht="22.8" x14ac:dyDescent="0.45">
      <c r="B3" s="5" t="s">
        <v>2</v>
      </c>
      <c r="C3" s="5"/>
      <c r="D3" s="5"/>
      <c r="E3" s="5"/>
      <c r="F3" s="5"/>
      <c r="G3" s="5"/>
      <c r="H3" s="5"/>
    </row>
    <row r="4" spans="2:8" x14ac:dyDescent="0.45">
      <c r="B4" s="6"/>
      <c r="C4" s="6"/>
      <c r="D4" s="6"/>
      <c r="E4" s="6"/>
      <c r="F4" s="2"/>
      <c r="G4" s="2"/>
      <c r="H4" s="6" t="s">
        <v>3</v>
      </c>
    </row>
    <row r="5" spans="2:8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5">
      <c r="B6" s="9" t="s">
        <v>9</v>
      </c>
      <c r="C6" s="9" t="s">
        <v>10</v>
      </c>
      <c r="D6" s="10" t="s">
        <v>11</v>
      </c>
      <c r="E6" s="11">
        <f>+E7+E11+E18+E25+E28+E32+E45+E55</f>
        <v>113050000</v>
      </c>
      <c r="F6" s="11">
        <f>+F7+F11+F18+F25+F28+F32+F45+F55</f>
        <v>105545548</v>
      </c>
      <c r="G6" s="11">
        <f>E6-F6</f>
        <v>7504452</v>
      </c>
      <c r="H6" s="11"/>
    </row>
    <row r="7" spans="2:8" x14ac:dyDescent="0.45">
      <c r="B7" s="12"/>
      <c r="C7" s="12"/>
      <c r="D7" s="13" t="s">
        <v>12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  <c r="H7" s="14"/>
    </row>
    <row r="8" spans="2:8" x14ac:dyDescent="0.45">
      <c r="B8" s="12"/>
      <c r="C8" s="12"/>
      <c r="D8" s="13" t="s">
        <v>13</v>
      </c>
      <c r="E8" s="14"/>
      <c r="F8" s="14"/>
      <c r="G8" s="14">
        <f t="shared" si="0"/>
        <v>0</v>
      </c>
      <c r="H8" s="14"/>
    </row>
    <row r="9" spans="2:8" x14ac:dyDescent="0.45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5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x14ac:dyDescent="0.45">
      <c r="B11" s="12"/>
      <c r="C11" s="12"/>
      <c r="D11" s="13" t="s">
        <v>16</v>
      </c>
      <c r="E11" s="14">
        <f>+E12+E13+E14+E15+E16+E17</f>
        <v>113050000</v>
      </c>
      <c r="F11" s="14">
        <f>+F12+F13+F14+F15+F16+F17</f>
        <v>105545548</v>
      </c>
      <c r="G11" s="14">
        <f t="shared" si="0"/>
        <v>7504452</v>
      </c>
      <c r="H11" s="14"/>
    </row>
    <row r="12" spans="2:8" x14ac:dyDescent="0.45">
      <c r="B12" s="12"/>
      <c r="C12" s="12"/>
      <c r="D12" s="13" t="s">
        <v>13</v>
      </c>
      <c r="E12" s="14">
        <v>113050000</v>
      </c>
      <c r="F12" s="14">
        <v>105545548</v>
      </c>
      <c r="G12" s="14">
        <f t="shared" si="0"/>
        <v>7504452</v>
      </c>
      <c r="H12" s="14"/>
    </row>
    <row r="13" spans="2:8" x14ac:dyDescent="0.45">
      <c r="B13" s="12"/>
      <c r="C13" s="12"/>
      <c r="D13" s="13" t="s">
        <v>17</v>
      </c>
      <c r="E13" s="14"/>
      <c r="F13" s="14"/>
      <c r="G13" s="14">
        <f t="shared" si="0"/>
        <v>0</v>
      </c>
      <c r="H13" s="14"/>
    </row>
    <row r="14" spans="2:8" x14ac:dyDescent="0.45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x14ac:dyDescent="0.45">
      <c r="B15" s="12"/>
      <c r="C15" s="12"/>
      <c r="D15" s="13" t="s">
        <v>19</v>
      </c>
      <c r="E15" s="14"/>
      <c r="F15" s="14"/>
      <c r="G15" s="14">
        <f t="shared" si="0"/>
        <v>0</v>
      </c>
      <c r="H15" s="14"/>
    </row>
    <row r="16" spans="2:8" x14ac:dyDescent="0.45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x14ac:dyDescent="0.45">
      <c r="B17" s="12"/>
      <c r="C17" s="12"/>
      <c r="D17" s="13" t="s">
        <v>21</v>
      </c>
      <c r="E17" s="14"/>
      <c r="F17" s="14"/>
      <c r="G17" s="14">
        <f t="shared" si="0"/>
        <v>0</v>
      </c>
      <c r="H17" s="14"/>
    </row>
    <row r="18" spans="2:8" x14ac:dyDescent="0.45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x14ac:dyDescent="0.45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x14ac:dyDescent="0.45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5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5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x14ac:dyDescent="0.45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5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5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x14ac:dyDescent="0.45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x14ac:dyDescent="0.45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x14ac:dyDescent="0.45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x14ac:dyDescent="0.45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x14ac:dyDescent="0.45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5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x14ac:dyDescent="0.45">
      <c r="B32" s="12"/>
      <c r="C32" s="12"/>
      <c r="D32" s="13" t="s">
        <v>30</v>
      </c>
      <c r="E32" s="14">
        <f>+E33+E34+E35+E36+E37+E38+E39+E40+E41+E42+E43+E44</f>
        <v>0</v>
      </c>
      <c r="F32" s="14">
        <f>+F33+F34+F35+F36+F37+F38+F39+F40+F41+F42+F43+F44</f>
        <v>0</v>
      </c>
      <c r="G32" s="14">
        <f t="shared" si="0"/>
        <v>0</v>
      </c>
      <c r="H32" s="14"/>
    </row>
    <row r="33" spans="2:8" x14ac:dyDescent="0.45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x14ac:dyDescent="0.45">
      <c r="B34" s="12"/>
      <c r="C34" s="12"/>
      <c r="D34" s="13" t="s">
        <v>32</v>
      </c>
      <c r="E34" s="14"/>
      <c r="F34" s="14"/>
      <c r="G34" s="14">
        <f t="shared" si="0"/>
        <v>0</v>
      </c>
      <c r="H34" s="14"/>
    </row>
    <row r="35" spans="2:8" x14ac:dyDescent="0.45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5">
      <c r="B36" s="12"/>
      <c r="C36" s="12"/>
      <c r="D36" s="13" t="s">
        <v>34</v>
      </c>
      <c r="E36" s="14"/>
      <c r="F36" s="14"/>
      <c r="G36" s="14">
        <f t="shared" si="0"/>
        <v>0</v>
      </c>
      <c r="H36" s="14"/>
    </row>
    <row r="37" spans="2:8" x14ac:dyDescent="0.45">
      <c r="B37" s="12"/>
      <c r="C37" s="12"/>
      <c r="D37" s="13" t="s">
        <v>35</v>
      </c>
      <c r="E37" s="14"/>
      <c r="F37" s="14"/>
      <c r="G37" s="14">
        <f t="shared" si="0"/>
        <v>0</v>
      </c>
      <c r="H37" s="14"/>
    </row>
    <row r="38" spans="2:8" x14ac:dyDescent="0.45">
      <c r="B38" s="12"/>
      <c r="C38" s="12"/>
      <c r="D38" s="13" t="s">
        <v>36</v>
      </c>
      <c r="E38" s="14"/>
      <c r="F38" s="14"/>
      <c r="G38" s="14">
        <f t="shared" si="0"/>
        <v>0</v>
      </c>
      <c r="H38" s="14"/>
    </row>
    <row r="39" spans="2:8" x14ac:dyDescent="0.45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x14ac:dyDescent="0.45">
      <c r="B40" s="12"/>
      <c r="C40" s="12"/>
      <c r="D40" s="13" t="s">
        <v>38</v>
      </c>
      <c r="E40" s="14"/>
      <c r="F40" s="14"/>
      <c r="G40" s="14">
        <f t="shared" si="0"/>
        <v>0</v>
      </c>
      <c r="H40" s="14"/>
    </row>
    <row r="41" spans="2:8" x14ac:dyDescent="0.45">
      <c r="B41" s="12"/>
      <c r="C41" s="12"/>
      <c r="D41" s="13" t="s">
        <v>39</v>
      </c>
      <c r="E41" s="14"/>
      <c r="F41" s="14"/>
      <c r="G41" s="14">
        <f t="shared" si="0"/>
        <v>0</v>
      </c>
      <c r="H41" s="14"/>
    </row>
    <row r="42" spans="2:8" x14ac:dyDescent="0.45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x14ac:dyDescent="0.45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5">
      <c r="B44" s="12"/>
      <c r="C44" s="12"/>
      <c r="D44" s="13" t="s">
        <v>42</v>
      </c>
      <c r="E44" s="14"/>
      <c r="F44" s="14"/>
      <c r="G44" s="14">
        <f t="shared" si="0"/>
        <v>0</v>
      </c>
      <c r="H44" s="14"/>
    </row>
    <row r="45" spans="2:8" x14ac:dyDescent="0.45">
      <c r="B45" s="12"/>
      <c r="C45" s="12"/>
      <c r="D45" s="13" t="s">
        <v>43</v>
      </c>
      <c r="E45" s="14">
        <f>+E46+E47+E48+E49+E50+E51+E52+E53+E54</f>
        <v>0</v>
      </c>
      <c r="F45" s="14">
        <f>+F46+F47+F48+F49+F50+F51+F52+F53+F54</f>
        <v>0</v>
      </c>
      <c r="G45" s="14">
        <f t="shared" si="0"/>
        <v>0</v>
      </c>
      <c r="H45" s="14"/>
    </row>
    <row r="46" spans="2:8" x14ac:dyDescent="0.45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5">
      <c r="B47" s="12"/>
      <c r="C47" s="12"/>
      <c r="D47" s="13" t="s">
        <v>45</v>
      </c>
      <c r="E47" s="14"/>
      <c r="F47" s="14"/>
      <c r="G47" s="14">
        <f t="shared" si="0"/>
        <v>0</v>
      </c>
      <c r="H47" s="14"/>
    </row>
    <row r="48" spans="2:8" x14ac:dyDescent="0.45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5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5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5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5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x14ac:dyDescent="0.45">
      <c r="B53" s="12"/>
      <c r="C53" s="12"/>
      <c r="D53" s="13" t="s">
        <v>51</v>
      </c>
      <c r="E53" s="14"/>
      <c r="F53" s="14"/>
      <c r="G53" s="14">
        <f t="shared" si="0"/>
        <v>0</v>
      </c>
      <c r="H53" s="14"/>
    </row>
    <row r="54" spans="2:8" x14ac:dyDescent="0.45">
      <c r="B54" s="12"/>
      <c r="C54" s="12"/>
      <c r="D54" s="13" t="s">
        <v>52</v>
      </c>
      <c r="E54" s="14"/>
      <c r="F54" s="14"/>
      <c r="G54" s="14">
        <f t="shared" si="0"/>
        <v>0</v>
      </c>
      <c r="H54" s="14"/>
    </row>
    <row r="55" spans="2:8" x14ac:dyDescent="0.45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x14ac:dyDescent="0.45">
      <c r="B56" s="12"/>
      <c r="C56" s="12"/>
      <c r="D56" s="13" t="s">
        <v>54</v>
      </c>
      <c r="E56" s="14">
        <f>+E57+E64</f>
        <v>100083000</v>
      </c>
      <c r="F56" s="14">
        <f>+F57+F64</f>
        <v>96335390</v>
      </c>
      <c r="G56" s="14">
        <f t="shared" si="0"/>
        <v>3747610</v>
      </c>
      <c r="H56" s="14"/>
    </row>
    <row r="57" spans="2:8" x14ac:dyDescent="0.45">
      <c r="B57" s="12"/>
      <c r="C57" s="12"/>
      <c r="D57" s="13" t="s">
        <v>55</v>
      </c>
      <c r="E57" s="14">
        <f>+E58+E59+E60+E61+E62+E63</f>
        <v>100083000</v>
      </c>
      <c r="F57" s="14">
        <f>+F58+F59+F60+F61+F62+F63</f>
        <v>96335390</v>
      </c>
      <c r="G57" s="14">
        <f t="shared" si="0"/>
        <v>3747610</v>
      </c>
      <c r="H57" s="14"/>
    </row>
    <row r="58" spans="2:8" x14ac:dyDescent="0.45">
      <c r="B58" s="12"/>
      <c r="C58" s="12"/>
      <c r="D58" s="13" t="s">
        <v>56</v>
      </c>
      <c r="E58" s="14">
        <v>18302000</v>
      </c>
      <c r="F58" s="14">
        <v>17168874</v>
      </c>
      <c r="G58" s="14">
        <f t="shared" si="0"/>
        <v>1133126</v>
      </c>
      <c r="H58" s="14"/>
    </row>
    <row r="59" spans="2:8" x14ac:dyDescent="0.45">
      <c r="B59" s="12"/>
      <c r="C59" s="12"/>
      <c r="D59" s="13" t="s">
        <v>42</v>
      </c>
      <c r="E59" s="14">
        <v>75737000</v>
      </c>
      <c r="F59" s="14">
        <v>71361175</v>
      </c>
      <c r="G59" s="14">
        <f t="shared" si="0"/>
        <v>4375825</v>
      </c>
      <c r="H59" s="14"/>
    </row>
    <row r="60" spans="2:8" x14ac:dyDescent="0.45">
      <c r="B60" s="12"/>
      <c r="C60" s="12"/>
      <c r="D60" s="13" t="s">
        <v>44</v>
      </c>
      <c r="E60" s="14"/>
      <c r="F60" s="14"/>
      <c r="G60" s="14">
        <f t="shared" si="0"/>
        <v>0</v>
      </c>
      <c r="H60" s="14"/>
    </row>
    <row r="61" spans="2:8" x14ac:dyDescent="0.45">
      <c r="B61" s="12"/>
      <c r="C61" s="12"/>
      <c r="D61" s="13" t="s">
        <v>45</v>
      </c>
      <c r="E61" s="14">
        <v>6044000</v>
      </c>
      <c r="F61" s="14">
        <v>7805341</v>
      </c>
      <c r="G61" s="14">
        <f t="shared" si="0"/>
        <v>-1761341</v>
      </c>
      <c r="H61" s="14"/>
    </row>
    <row r="62" spans="2:8" x14ac:dyDescent="0.45">
      <c r="B62" s="12"/>
      <c r="C62" s="12"/>
      <c r="D62" s="13" t="s">
        <v>46</v>
      </c>
      <c r="E62" s="14"/>
      <c r="F62" s="14"/>
      <c r="G62" s="14">
        <f t="shared" si="0"/>
        <v>0</v>
      </c>
      <c r="H62" s="14"/>
    </row>
    <row r="63" spans="2:8" x14ac:dyDescent="0.45">
      <c r="B63" s="12"/>
      <c r="C63" s="12"/>
      <c r="D63" s="13" t="s">
        <v>52</v>
      </c>
      <c r="E63" s="14"/>
      <c r="F63" s="14"/>
      <c r="G63" s="14">
        <f t="shared" si="0"/>
        <v>0</v>
      </c>
      <c r="H63" s="14"/>
    </row>
    <row r="64" spans="2:8" x14ac:dyDescent="0.45">
      <c r="B64" s="12"/>
      <c r="C64" s="12"/>
      <c r="D64" s="13" t="s">
        <v>43</v>
      </c>
      <c r="E64" s="14">
        <f>+E65</f>
        <v>0</v>
      </c>
      <c r="F64" s="14">
        <f>+F65</f>
        <v>0</v>
      </c>
      <c r="G64" s="14">
        <f t="shared" si="0"/>
        <v>0</v>
      </c>
      <c r="H64" s="14"/>
    </row>
    <row r="65" spans="2:8" x14ac:dyDescent="0.45">
      <c r="B65" s="12"/>
      <c r="C65" s="12"/>
      <c r="D65" s="13" t="s">
        <v>52</v>
      </c>
      <c r="E65" s="14"/>
      <c r="F65" s="14"/>
      <c r="G65" s="14">
        <f t="shared" si="0"/>
        <v>0</v>
      </c>
      <c r="H65" s="14"/>
    </row>
    <row r="66" spans="2:8" x14ac:dyDescent="0.45">
      <c r="B66" s="12"/>
      <c r="C66" s="12"/>
      <c r="D66" s="13" t="s">
        <v>57</v>
      </c>
      <c r="E66" s="14">
        <f>+E67+E68</f>
        <v>0</v>
      </c>
      <c r="F66" s="14">
        <f>+F67+F68</f>
        <v>0</v>
      </c>
      <c r="G66" s="14">
        <f t="shared" si="0"/>
        <v>0</v>
      </c>
      <c r="H66" s="14"/>
    </row>
    <row r="67" spans="2:8" x14ac:dyDescent="0.45">
      <c r="B67" s="12"/>
      <c r="C67" s="12"/>
      <c r="D67" s="13" t="s">
        <v>58</v>
      </c>
      <c r="E67" s="14"/>
      <c r="F67" s="14"/>
      <c r="G67" s="14">
        <f t="shared" si="0"/>
        <v>0</v>
      </c>
      <c r="H67" s="14"/>
    </row>
    <row r="68" spans="2:8" x14ac:dyDescent="0.45">
      <c r="B68" s="12"/>
      <c r="C68" s="12"/>
      <c r="D68" s="13" t="s">
        <v>59</v>
      </c>
      <c r="E68" s="14"/>
      <c r="F68" s="14"/>
      <c r="G68" s="14">
        <f t="shared" si="0"/>
        <v>0</v>
      </c>
      <c r="H68" s="14"/>
    </row>
    <row r="69" spans="2:8" x14ac:dyDescent="0.45">
      <c r="B69" s="12"/>
      <c r="C69" s="12"/>
      <c r="D69" s="13" t="s">
        <v>60</v>
      </c>
      <c r="E69" s="14">
        <v>880000</v>
      </c>
      <c r="F69" s="14">
        <v>849746</v>
      </c>
      <c r="G69" s="14">
        <f t="shared" si="0"/>
        <v>30254</v>
      </c>
      <c r="H69" s="14"/>
    </row>
    <row r="70" spans="2:8" x14ac:dyDescent="0.45">
      <c r="B70" s="12"/>
      <c r="C70" s="12"/>
      <c r="D70" s="13" t="s">
        <v>61</v>
      </c>
      <c r="E70" s="14"/>
      <c r="F70" s="14"/>
      <c r="G70" s="14">
        <f t="shared" si="0"/>
        <v>0</v>
      </c>
      <c r="H70" s="14"/>
    </row>
    <row r="71" spans="2:8" x14ac:dyDescent="0.45">
      <c r="B71" s="12"/>
      <c r="C71" s="12"/>
      <c r="D71" s="13" t="s">
        <v>62</v>
      </c>
      <c r="E71" s="14">
        <v>1000</v>
      </c>
      <c r="F71" s="14">
        <v>19849</v>
      </c>
      <c r="G71" s="14">
        <f t="shared" ref="G71:G134" si="1">E71-F71</f>
        <v>-18849</v>
      </c>
      <c r="H71" s="14"/>
    </row>
    <row r="72" spans="2:8" x14ac:dyDescent="0.45">
      <c r="B72" s="12"/>
      <c r="C72" s="12"/>
      <c r="D72" s="13" t="s">
        <v>63</v>
      </c>
      <c r="E72" s="14">
        <f>+E73+E74+E75+E77</f>
        <v>330000</v>
      </c>
      <c r="F72" s="14">
        <f>+F73+F74+F75+F77</f>
        <v>438767</v>
      </c>
      <c r="G72" s="14">
        <f t="shared" si="1"/>
        <v>-108767</v>
      </c>
      <c r="H72" s="14"/>
    </row>
    <row r="73" spans="2:8" x14ac:dyDescent="0.45">
      <c r="B73" s="12"/>
      <c r="C73" s="12"/>
      <c r="D73" s="13" t="s">
        <v>64</v>
      </c>
      <c r="E73" s="14"/>
      <c r="F73" s="14"/>
      <c r="G73" s="14">
        <f t="shared" si="1"/>
        <v>0</v>
      </c>
      <c r="H73" s="14"/>
    </row>
    <row r="74" spans="2:8" x14ac:dyDescent="0.45">
      <c r="B74" s="12"/>
      <c r="C74" s="12"/>
      <c r="D74" s="13" t="s">
        <v>65</v>
      </c>
      <c r="E74" s="14">
        <v>320000</v>
      </c>
      <c r="F74" s="14">
        <v>406874</v>
      </c>
      <c r="G74" s="14">
        <f t="shared" si="1"/>
        <v>-86874</v>
      </c>
      <c r="H74" s="14"/>
    </row>
    <row r="75" spans="2:8" x14ac:dyDescent="0.45">
      <c r="B75" s="12"/>
      <c r="C75" s="12"/>
      <c r="D75" s="13" t="s">
        <v>66</v>
      </c>
      <c r="E75" s="14">
        <f>+E76</f>
        <v>10000</v>
      </c>
      <c r="F75" s="14">
        <f>+F76</f>
        <v>31893</v>
      </c>
      <c r="G75" s="14">
        <f t="shared" si="1"/>
        <v>-21893</v>
      </c>
      <c r="H75" s="14"/>
    </row>
    <row r="76" spans="2:8" x14ac:dyDescent="0.45">
      <c r="B76" s="12"/>
      <c r="C76" s="12"/>
      <c r="D76" s="13" t="s">
        <v>67</v>
      </c>
      <c r="E76" s="14">
        <v>10000</v>
      </c>
      <c r="F76" s="14">
        <v>31893</v>
      </c>
      <c r="G76" s="14">
        <f t="shared" si="1"/>
        <v>-21893</v>
      </c>
      <c r="H76" s="14"/>
    </row>
    <row r="77" spans="2:8" x14ac:dyDescent="0.45">
      <c r="B77" s="12"/>
      <c r="C77" s="12"/>
      <c r="D77" s="13" t="s">
        <v>68</v>
      </c>
      <c r="E77" s="14"/>
      <c r="F77" s="14"/>
      <c r="G77" s="14">
        <f t="shared" si="1"/>
        <v>0</v>
      </c>
      <c r="H77" s="14"/>
    </row>
    <row r="78" spans="2:8" x14ac:dyDescent="0.45">
      <c r="B78" s="12"/>
      <c r="C78" s="12"/>
      <c r="D78" s="13" t="s">
        <v>69</v>
      </c>
      <c r="E78" s="14"/>
      <c r="F78" s="14"/>
      <c r="G78" s="14">
        <f t="shared" si="1"/>
        <v>0</v>
      </c>
      <c r="H78" s="14"/>
    </row>
    <row r="79" spans="2:8" x14ac:dyDescent="0.45">
      <c r="B79" s="12"/>
      <c r="C79" s="15"/>
      <c r="D79" s="16" t="s">
        <v>70</v>
      </c>
      <c r="E79" s="17">
        <f>+E6+E56+E66+E69+E70+E71+E72+E78</f>
        <v>214344000</v>
      </c>
      <c r="F79" s="17">
        <f>+F6+F56+F66+F69+F70+F71+F72+F78</f>
        <v>203189300</v>
      </c>
      <c r="G79" s="17">
        <f t="shared" si="1"/>
        <v>11154700</v>
      </c>
      <c r="H79" s="17"/>
    </row>
    <row r="80" spans="2:8" x14ac:dyDescent="0.45">
      <c r="B80" s="12"/>
      <c r="C80" s="9" t="s">
        <v>71</v>
      </c>
      <c r="D80" s="13" t="s">
        <v>72</v>
      </c>
      <c r="E80" s="14">
        <f>+E81+E82+E83+E104+E105+E106+E107+E108</f>
        <v>131640000</v>
      </c>
      <c r="F80" s="14">
        <f>+F81+F82+F83+F104+F105+F106+F107+F108</f>
        <v>127371479</v>
      </c>
      <c r="G80" s="14">
        <f t="shared" si="1"/>
        <v>4268521</v>
      </c>
      <c r="H80" s="14"/>
    </row>
    <row r="81" spans="2:8" x14ac:dyDescent="0.45">
      <c r="B81" s="12"/>
      <c r="C81" s="12"/>
      <c r="D81" s="13" t="s">
        <v>73</v>
      </c>
      <c r="E81" s="14"/>
      <c r="F81" s="14"/>
      <c r="G81" s="14">
        <f t="shared" si="1"/>
        <v>0</v>
      </c>
      <c r="H81" s="14"/>
    </row>
    <row r="82" spans="2:8" x14ac:dyDescent="0.45">
      <c r="B82" s="12"/>
      <c r="C82" s="12"/>
      <c r="D82" s="13" t="s">
        <v>74</v>
      </c>
      <c r="E82" s="14"/>
      <c r="F82" s="14"/>
      <c r="G82" s="14">
        <f t="shared" si="1"/>
        <v>0</v>
      </c>
      <c r="H82" s="14"/>
    </row>
    <row r="83" spans="2:8" x14ac:dyDescent="0.45">
      <c r="B83" s="12"/>
      <c r="C83" s="12"/>
      <c r="D83" s="13" t="s">
        <v>75</v>
      </c>
      <c r="E83" s="14">
        <f>+E84+E85+E86+E87+E88+E89+E90+E91+E92+E93+E94+E95+E96+E97+E98+E99+E100+E101+E102+E103</f>
        <v>55552000</v>
      </c>
      <c r="F83" s="14">
        <f>+F84+F85+F86+F87+F88+F89+F90+F91+F92+F93+F94+F95+F96+F97+F98+F99+F100+F101+F102+F103</f>
        <v>57886500</v>
      </c>
      <c r="G83" s="14">
        <f t="shared" si="1"/>
        <v>-2334500</v>
      </c>
      <c r="H83" s="14"/>
    </row>
    <row r="84" spans="2:8" x14ac:dyDescent="0.45">
      <c r="B84" s="12"/>
      <c r="C84" s="12"/>
      <c r="D84" s="13" t="s">
        <v>76</v>
      </c>
      <c r="E84" s="14">
        <v>30898000</v>
      </c>
      <c r="F84" s="14">
        <v>33567442</v>
      </c>
      <c r="G84" s="14">
        <f t="shared" si="1"/>
        <v>-2669442</v>
      </c>
      <c r="H84" s="14"/>
    </row>
    <row r="85" spans="2:8" x14ac:dyDescent="0.45">
      <c r="B85" s="12"/>
      <c r="C85" s="12"/>
      <c r="D85" s="13" t="s">
        <v>77</v>
      </c>
      <c r="E85" s="14">
        <v>1054000</v>
      </c>
      <c r="F85" s="14">
        <v>1078000</v>
      </c>
      <c r="G85" s="14">
        <f t="shared" si="1"/>
        <v>-24000</v>
      </c>
      <c r="H85" s="14"/>
    </row>
    <row r="86" spans="2:8" x14ac:dyDescent="0.45">
      <c r="B86" s="12"/>
      <c r="C86" s="12"/>
      <c r="D86" s="13" t="s">
        <v>78</v>
      </c>
      <c r="E86" s="14">
        <v>1162000</v>
      </c>
      <c r="F86" s="14">
        <v>1215000</v>
      </c>
      <c r="G86" s="14">
        <f t="shared" si="1"/>
        <v>-53000</v>
      </c>
      <c r="H86" s="14"/>
    </row>
    <row r="87" spans="2:8" x14ac:dyDescent="0.45">
      <c r="B87" s="12"/>
      <c r="C87" s="12"/>
      <c r="D87" s="13" t="s">
        <v>79</v>
      </c>
      <c r="E87" s="14">
        <v>614000</v>
      </c>
      <c r="F87" s="14">
        <v>617000</v>
      </c>
      <c r="G87" s="14">
        <f t="shared" si="1"/>
        <v>-3000</v>
      </c>
      <c r="H87" s="14"/>
    </row>
    <row r="88" spans="2:8" x14ac:dyDescent="0.45">
      <c r="B88" s="12"/>
      <c r="C88" s="12"/>
      <c r="D88" s="13" t="s">
        <v>80</v>
      </c>
      <c r="E88" s="14">
        <v>806000</v>
      </c>
      <c r="F88" s="14">
        <v>840000</v>
      </c>
      <c r="G88" s="14">
        <f t="shared" si="1"/>
        <v>-34000</v>
      </c>
      <c r="H88" s="14"/>
    </row>
    <row r="89" spans="2:8" x14ac:dyDescent="0.45">
      <c r="B89" s="12"/>
      <c r="C89" s="12"/>
      <c r="D89" s="13" t="s">
        <v>81</v>
      </c>
      <c r="E89" s="14">
        <v>764000</v>
      </c>
      <c r="F89" s="14">
        <v>790000</v>
      </c>
      <c r="G89" s="14">
        <f t="shared" si="1"/>
        <v>-26000</v>
      </c>
      <c r="H89" s="14"/>
    </row>
    <row r="90" spans="2:8" x14ac:dyDescent="0.45">
      <c r="B90" s="12"/>
      <c r="C90" s="12"/>
      <c r="D90" s="13" t="s">
        <v>82</v>
      </c>
      <c r="E90" s="14">
        <v>50000</v>
      </c>
      <c r="F90" s="14">
        <v>48750</v>
      </c>
      <c r="G90" s="14">
        <f t="shared" si="1"/>
        <v>1250</v>
      </c>
      <c r="H90" s="14"/>
    </row>
    <row r="91" spans="2:8" x14ac:dyDescent="0.45">
      <c r="B91" s="12"/>
      <c r="C91" s="12"/>
      <c r="D91" s="13" t="s">
        <v>83</v>
      </c>
      <c r="E91" s="14">
        <v>4640000</v>
      </c>
      <c r="F91" s="14">
        <v>4650000</v>
      </c>
      <c r="G91" s="14">
        <f t="shared" si="1"/>
        <v>-10000</v>
      </c>
      <c r="H91" s="14"/>
    </row>
    <row r="92" spans="2:8" x14ac:dyDescent="0.45">
      <c r="B92" s="12"/>
      <c r="C92" s="12"/>
      <c r="D92" s="13" t="s">
        <v>84</v>
      </c>
      <c r="E92" s="14">
        <v>824000</v>
      </c>
      <c r="F92" s="14">
        <v>812745</v>
      </c>
      <c r="G92" s="14">
        <f t="shared" si="1"/>
        <v>11255</v>
      </c>
      <c r="H92" s="14"/>
    </row>
    <row r="93" spans="2:8" x14ac:dyDescent="0.45">
      <c r="B93" s="12"/>
      <c r="C93" s="12"/>
      <c r="D93" s="13" t="s">
        <v>85</v>
      </c>
      <c r="E93" s="14"/>
      <c r="F93" s="14"/>
      <c r="G93" s="14">
        <f t="shared" si="1"/>
        <v>0</v>
      </c>
      <c r="H93" s="14"/>
    </row>
    <row r="94" spans="2:8" x14ac:dyDescent="0.45">
      <c r="B94" s="12"/>
      <c r="C94" s="12"/>
      <c r="D94" s="13" t="s">
        <v>86</v>
      </c>
      <c r="E94" s="14">
        <v>48000</v>
      </c>
      <c r="F94" s="14">
        <v>45500</v>
      </c>
      <c r="G94" s="14">
        <f t="shared" si="1"/>
        <v>2500</v>
      </c>
      <c r="H94" s="14"/>
    </row>
    <row r="95" spans="2:8" x14ac:dyDescent="0.45">
      <c r="B95" s="12"/>
      <c r="C95" s="12"/>
      <c r="D95" s="13" t="s">
        <v>87</v>
      </c>
      <c r="E95" s="14">
        <v>2700000</v>
      </c>
      <c r="F95" s="14">
        <v>1490000</v>
      </c>
      <c r="G95" s="14">
        <f t="shared" si="1"/>
        <v>1210000</v>
      </c>
      <c r="H95" s="14"/>
    </row>
    <row r="96" spans="2:8" x14ac:dyDescent="0.45">
      <c r="B96" s="12"/>
      <c r="C96" s="12"/>
      <c r="D96" s="13" t="s">
        <v>88</v>
      </c>
      <c r="E96" s="14"/>
      <c r="F96" s="14"/>
      <c r="G96" s="14">
        <f t="shared" si="1"/>
        <v>0</v>
      </c>
      <c r="H96" s="14"/>
    </row>
    <row r="97" spans="2:8" x14ac:dyDescent="0.45">
      <c r="B97" s="12"/>
      <c r="C97" s="12"/>
      <c r="D97" s="13" t="s">
        <v>89</v>
      </c>
      <c r="E97" s="14">
        <v>4988000</v>
      </c>
      <c r="F97" s="14">
        <v>5160000</v>
      </c>
      <c r="G97" s="14">
        <f t="shared" si="1"/>
        <v>-172000</v>
      </c>
      <c r="H97" s="14"/>
    </row>
    <row r="98" spans="2:8" x14ac:dyDescent="0.45">
      <c r="B98" s="12"/>
      <c r="C98" s="12"/>
      <c r="D98" s="13" t="s">
        <v>90</v>
      </c>
      <c r="E98" s="14">
        <v>1624000</v>
      </c>
      <c r="F98" s="14">
        <v>1752900</v>
      </c>
      <c r="G98" s="14">
        <f t="shared" si="1"/>
        <v>-128900</v>
      </c>
      <c r="H98" s="14"/>
    </row>
    <row r="99" spans="2:8" x14ac:dyDescent="0.45">
      <c r="B99" s="12"/>
      <c r="C99" s="12"/>
      <c r="D99" s="13" t="s">
        <v>91</v>
      </c>
      <c r="E99" s="14">
        <v>1566000</v>
      </c>
      <c r="F99" s="14">
        <v>1579750</v>
      </c>
      <c r="G99" s="14">
        <f t="shared" si="1"/>
        <v>-13750</v>
      </c>
      <c r="H99" s="14"/>
    </row>
    <row r="100" spans="2:8" x14ac:dyDescent="0.45">
      <c r="B100" s="12"/>
      <c r="C100" s="12"/>
      <c r="D100" s="13" t="s">
        <v>92</v>
      </c>
      <c r="E100" s="14">
        <v>74000</v>
      </c>
      <c r="F100" s="14">
        <v>127825</v>
      </c>
      <c r="G100" s="14">
        <f t="shared" si="1"/>
        <v>-53825</v>
      </c>
      <c r="H100" s="14"/>
    </row>
    <row r="101" spans="2:8" x14ac:dyDescent="0.45">
      <c r="B101" s="12"/>
      <c r="C101" s="12"/>
      <c r="D101" s="13" t="s">
        <v>93</v>
      </c>
      <c r="E101" s="14">
        <v>3432000</v>
      </c>
      <c r="F101" s="14">
        <v>3806788</v>
      </c>
      <c r="G101" s="14">
        <f t="shared" si="1"/>
        <v>-374788</v>
      </c>
      <c r="H101" s="14"/>
    </row>
    <row r="102" spans="2:8" x14ac:dyDescent="0.45">
      <c r="B102" s="12"/>
      <c r="C102" s="12"/>
      <c r="D102" s="13" t="s">
        <v>94</v>
      </c>
      <c r="E102" s="14"/>
      <c r="F102" s="14"/>
      <c r="G102" s="14">
        <f t="shared" si="1"/>
        <v>0</v>
      </c>
      <c r="H102" s="14"/>
    </row>
    <row r="103" spans="2:8" x14ac:dyDescent="0.45">
      <c r="B103" s="12"/>
      <c r="C103" s="12"/>
      <c r="D103" s="13" t="s">
        <v>95</v>
      </c>
      <c r="E103" s="14">
        <v>308000</v>
      </c>
      <c r="F103" s="14">
        <v>304800</v>
      </c>
      <c r="G103" s="14">
        <f t="shared" si="1"/>
        <v>3200</v>
      </c>
      <c r="H103" s="14"/>
    </row>
    <row r="104" spans="2:8" x14ac:dyDescent="0.45">
      <c r="B104" s="12"/>
      <c r="C104" s="12"/>
      <c r="D104" s="13" t="s">
        <v>96</v>
      </c>
      <c r="E104" s="14">
        <v>9188000</v>
      </c>
      <c r="F104" s="14">
        <v>9181611</v>
      </c>
      <c r="G104" s="14">
        <f t="shared" si="1"/>
        <v>6389</v>
      </c>
      <c r="H104" s="14"/>
    </row>
    <row r="105" spans="2:8" x14ac:dyDescent="0.45">
      <c r="B105" s="12"/>
      <c r="C105" s="12"/>
      <c r="D105" s="13" t="s">
        <v>97</v>
      </c>
      <c r="E105" s="14">
        <v>22107000</v>
      </c>
      <c r="F105" s="14">
        <v>21156883</v>
      </c>
      <c r="G105" s="14">
        <f t="shared" si="1"/>
        <v>950117</v>
      </c>
      <c r="H105" s="14"/>
    </row>
    <row r="106" spans="2:8" x14ac:dyDescent="0.45">
      <c r="B106" s="12"/>
      <c r="C106" s="12"/>
      <c r="D106" s="13" t="s">
        <v>98</v>
      </c>
      <c r="E106" s="14">
        <v>27520000</v>
      </c>
      <c r="F106" s="14">
        <v>23464328</v>
      </c>
      <c r="G106" s="14">
        <f t="shared" si="1"/>
        <v>4055672</v>
      </c>
      <c r="H106" s="14"/>
    </row>
    <row r="107" spans="2:8" x14ac:dyDescent="0.45">
      <c r="B107" s="12"/>
      <c r="C107" s="12"/>
      <c r="D107" s="13" t="s">
        <v>99</v>
      </c>
      <c r="E107" s="14"/>
      <c r="F107" s="14"/>
      <c r="G107" s="14">
        <f t="shared" si="1"/>
        <v>0</v>
      </c>
      <c r="H107" s="14"/>
    </row>
    <row r="108" spans="2:8" x14ac:dyDescent="0.45">
      <c r="B108" s="12"/>
      <c r="C108" s="12"/>
      <c r="D108" s="13" t="s">
        <v>100</v>
      </c>
      <c r="E108" s="14">
        <f>+E109</f>
        <v>17273000</v>
      </c>
      <c r="F108" s="14">
        <f>+F109</f>
        <v>15682157</v>
      </c>
      <c r="G108" s="14">
        <f t="shared" si="1"/>
        <v>1590843</v>
      </c>
      <c r="H108" s="14"/>
    </row>
    <row r="109" spans="2:8" x14ac:dyDescent="0.45">
      <c r="B109" s="12"/>
      <c r="C109" s="12"/>
      <c r="D109" s="13" t="s">
        <v>101</v>
      </c>
      <c r="E109" s="14">
        <v>17273000</v>
      </c>
      <c r="F109" s="14">
        <v>15682157</v>
      </c>
      <c r="G109" s="14">
        <f t="shared" si="1"/>
        <v>1590843</v>
      </c>
      <c r="H109" s="14"/>
    </row>
    <row r="110" spans="2:8" x14ac:dyDescent="0.45">
      <c r="B110" s="12"/>
      <c r="C110" s="12"/>
      <c r="D110" s="13" t="s">
        <v>102</v>
      </c>
      <c r="E110" s="14">
        <f>+E111+E112+E113+E114+E115+E116+E117+E118+E119+E120+E121+E122+E123+E124+E125+E126+E127</f>
        <v>32344000</v>
      </c>
      <c r="F110" s="14">
        <f>+F111+F112+F113+F114+F115+F116+F117+F118+F119+F120+F121+F122+F123+F124+F125+F126+F127</f>
        <v>34576283</v>
      </c>
      <c r="G110" s="14">
        <f t="shared" si="1"/>
        <v>-2232283</v>
      </c>
      <c r="H110" s="14"/>
    </row>
    <row r="111" spans="2:8" x14ac:dyDescent="0.45">
      <c r="B111" s="12"/>
      <c r="C111" s="12"/>
      <c r="D111" s="13" t="s">
        <v>103</v>
      </c>
      <c r="E111" s="14">
        <v>15503000</v>
      </c>
      <c r="F111" s="14">
        <v>15446097</v>
      </c>
      <c r="G111" s="14">
        <f t="shared" si="1"/>
        <v>56903</v>
      </c>
      <c r="H111" s="14"/>
    </row>
    <row r="112" spans="2:8" x14ac:dyDescent="0.45">
      <c r="B112" s="12"/>
      <c r="C112" s="12"/>
      <c r="D112" s="13" t="s">
        <v>104</v>
      </c>
      <c r="E112" s="14">
        <v>4152000</v>
      </c>
      <c r="F112" s="14">
        <v>5141838</v>
      </c>
      <c r="G112" s="14">
        <f t="shared" si="1"/>
        <v>-989838</v>
      </c>
      <c r="H112" s="14"/>
    </row>
    <row r="113" spans="2:8" x14ac:dyDescent="0.45">
      <c r="B113" s="12"/>
      <c r="C113" s="12"/>
      <c r="D113" s="13" t="s">
        <v>105</v>
      </c>
      <c r="E113" s="14"/>
      <c r="F113" s="14"/>
      <c r="G113" s="14">
        <f t="shared" si="1"/>
        <v>0</v>
      </c>
      <c r="H113" s="14"/>
    </row>
    <row r="114" spans="2:8" x14ac:dyDescent="0.45">
      <c r="B114" s="12"/>
      <c r="C114" s="12"/>
      <c r="D114" s="13" t="s">
        <v>106</v>
      </c>
      <c r="E114" s="14">
        <v>188000</v>
      </c>
      <c r="F114" s="14">
        <v>183595</v>
      </c>
      <c r="G114" s="14">
        <f t="shared" si="1"/>
        <v>4405</v>
      </c>
      <c r="H114" s="14"/>
    </row>
    <row r="115" spans="2:8" x14ac:dyDescent="0.45">
      <c r="B115" s="12"/>
      <c r="C115" s="12"/>
      <c r="D115" s="13" t="s">
        <v>107</v>
      </c>
      <c r="E115" s="14"/>
      <c r="F115" s="14"/>
      <c r="G115" s="14">
        <f t="shared" si="1"/>
        <v>0</v>
      </c>
      <c r="H115" s="14"/>
    </row>
    <row r="116" spans="2:8" x14ac:dyDescent="0.45">
      <c r="B116" s="12"/>
      <c r="C116" s="12"/>
      <c r="D116" s="13" t="s">
        <v>108</v>
      </c>
      <c r="E116" s="14">
        <v>622000</v>
      </c>
      <c r="F116" s="14">
        <v>625078</v>
      </c>
      <c r="G116" s="14">
        <f t="shared" si="1"/>
        <v>-3078</v>
      </c>
      <c r="H116" s="14"/>
    </row>
    <row r="117" spans="2:8" x14ac:dyDescent="0.45">
      <c r="B117" s="12"/>
      <c r="C117" s="12"/>
      <c r="D117" s="13" t="s">
        <v>109</v>
      </c>
      <c r="E117" s="14">
        <v>112000</v>
      </c>
      <c r="F117" s="14">
        <v>96255</v>
      </c>
      <c r="G117" s="14">
        <f t="shared" si="1"/>
        <v>15745</v>
      </c>
      <c r="H117" s="14"/>
    </row>
    <row r="118" spans="2:8" x14ac:dyDescent="0.45">
      <c r="B118" s="12"/>
      <c r="C118" s="12"/>
      <c r="D118" s="13" t="s">
        <v>110</v>
      </c>
      <c r="E118" s="14">
        <v>460000</v>
      </c>
      <c r="F118" s="14">
        <v>561283</v>
      </c>
      <c r="G118" s="14">
        <f t="shared" si="1"/>
        <v>-101283</v>
      </c>
      <c r="H118" s="14"/>
    </row>
    <row r="119" spans="2:8" x14ac:dyDescent="0.45">
      <c r="B119" s="12"/>
      <c r="C119" s="12"/>
      <c r="D119" s="13" t="s">
        <v>111</v>
      </c>
      <c r="E119" s="14">
        <v>2000</v>
      </c>
      <c r="F119" s="14"/>
      <c r="G119" s="14">
        <f t="shared" si="1"/>
        <v>2000</v>
      </c>
      <c r="H119" s="14"/>
    </row>
    <row r="120" spans="2:8" x14ac:dyDescent="0.45">
      <c r="B120" s="12"/>
      <c r="C120" s="12"/>
      <c r="D120" s="13" t="s">
        <v>112</v>
      </c>
      <c r="E120" s="14">
        <v>9746000</v>
      </c>
      <c r="F120" s="14">
        <v>10798959</v>
      </c>
      <c r="G120" s="14">
        <f t="shared" si="1"/>
        <v>-1052959</v>
      </c>
      <c r="H120" s="14"/>
    </row>
    <row r="121" spans="2:8" x14ac:dyDescent="0.45">
      <c r="B121" s="12"/>
      <c r="C121" s="12"/>
      <c r="D121" s="13" t="s">
        <v>113</v>
      </c>
      <c r="E121" s="14"/>
      <c r="F121" s="14"/>
      <c r="G121" s="14">
        <f t="shared" si="1"/>
        <v>0</v>
      </c>
      <c r="H121" s="14"/>
    </row>
    <row r="122" spans="2:8" x14ac:dyDescent="0.45">
      <c r="B122" s="12"/>
      <c r="C122" s="12"/>
      <c r="D122" s="13" t="s">
        <v>114</v>
      </c>
      <c r="E122" s="14">
        <v>1124000</v>
      </c>
      <c r="F122" s="14">
        <v>1074167</v>
      </c>
      <c r="G122" s="14">
        <f t="shared" si="1"/>
        <v>49833</v>
      </c>
      <c r="H122" s="14"/>
    </row>
    <row r="123" spans="2:8" x14ac:dyDescent="0.45">
      <c r="B123" s="12"/>
      <c r="C123" s="12"/>
      <c r="D123" s="13" t="s">
        <v>115</v>
      </c>
      <c r="E123" s="14">
        <v>87000</v>
      </c>
      <c r="F123" s="14">
        <v>220369</v>
      </c>
      <c r="G123" s="14">
        <f t="shared" si="1"/>
        <v>-133369</v>
      </c>
      <c r="H123" s="14"/>
    </row>
    <row r="124" spans="2:8" x14ac:dyDescent="0.45">
      <c r="B124" s="12"/>
      <c r="C124" s="12"/>
      <c r="D124" s="13" t="s">
        <v>116</v>
      </c>
      <c r="E124" s="14">
        <v>268000</v>
      </c>
      <c r="F124" s="14">
        <v>372870</v>
      </c>
      <c r="G124" s="14">
        <f t="shared" si="1"/>
        <v>-104870</v>
      </c>
      <c r="H124" s="14"/>
    </row>
    <row r="125" spans="2:8" x14ac:dyDescent="0.45">
      <c r="B125" s="12"/>
      <c r="C125" s="12"/>
      <c r="D125" s="13" t="s">
        <v>117</v>
      </c>
      <c r="E125" s="14">
        <v>60000</v>
      </c>
      <c r="F125" s="14">
        <v>44072</v>
      </c>
      <c r="G125" s="14">
        <f t="shared" si="1"/>
        <v>15928</v>
      </c>
      <c r="H125" s="14"/>
    </row>
    <row r="126" spans="2:8" x14ac:dyDescent="0.45">
      <c r="B126" s="12"/>
      <c r="C126" s="12"/>
      <c r="D126" s="13" t="s">
        <v>118</v>
      </c>
      <c r="E126" s="14"/>
      <c r="F126" s="14"/>
      <c r="G126" s="14">
        <f t="shared" si="1"/>
        <v>0</v>
      </c>
      <c r="H126" s="14"/>
    </row>
    <row r="127" spans="2:8" x14ac:dyDescent="0.45">
      <c r="B127" s="12"/>
      <c r="C127" s="12"/>
      <c r="D127" s="13" t="s">
        <v>119</v>
      </c>
      <c r="E127" s="14">
        <v>20000</v>
      </c>
      <c r="F127" s="14">
        <v>11700</v>
      </c>
      <c r="G127" s="14">
        <f t="shared" si="1"/>
        <v>8300</v>
      </c>
      <c r="H127" s="14"/>
    </row>
    <row r="128" spans="2:8" x14ac:dyDescent="0.45">
      <c r="B128" s="12"/>
      <c r="C128" s="12"/>
      <c r="D128" s="13" t="s">
        <v>120</v>
      </c>
      <c r="E128" s="14">
        <f>+E129+E130+E131+E132+E133+E134+E135+E136+E137+E138+E139+E140+E141+E142+E143+E144+E145+E146+E147+E148</f>
        <v>24979000</v>
      </c>
      <c r="F128" s="14">
        <f>+F129+F130+F131+F132+F133+F134+F135+F136+F137+F138+F139+F140+F141+F142+F143+F144+F145+F146+F147+F148</f>
        <v>23778935</v>
      </c>
      <c r="G128" s="14">
        <f t="shared" si="1"/>
        <v>1200065</v>
      </c>
      <c r="H128" s="14"/>
    </row>
    <row r="129" spans="2:8" x14ac:dyDescent="0.45">
      <c r="B129" s="12"/>
      <c r="C129" s="12"/>
      <c r="D129" s="13" t="s">
        <v>121</v>
      </c>
      <c r="E129" s="14">
        <v>590000</v>
      </c>
      <c r="F129" s="14">
        <v>578881</v>
      </c>
      <c r="G129" s="14">
        <f t="shared" si="1"/>
        <v>11119</v>
      </c>
      <c r="H129" s="14"/>
    </row>
    <row r="130" spans="2:8" x14ac:dyDescent="0.45">
      <c r="B130" s="12"/>
      <c r="C130" s="12"/>
      <c r="D130" s="13" t="s">
        <v>122</v>
      </c>
      <c r="E130" s="14">
        <v>235000</v>
      </c>
      <c r="F130" s="14">
        <v>292678</v>
      </c>
      <c r="G130" s="14">
        <f t="shared" si="1"/>
        <v>-57678</v>
      </c>
      <c r="H130" s="14"/>
    </row>
    <row r="131" spans="2:8" x14ac:dyDescent="0.45">
      <c r="B131" s="12"/>
      <c r="C131" s="12"/>
      <c r="D131" s="13" t="s">
        <v>123</v>
      </c>
      <c r="E131" s="14">
        <v>197000</v>
      </c>
      <c r="F131" s="14">
        <v>195802</v>
      </c>
      <c r="G131" s="14">
        <f t="shared" si="1"/>
        <v>1198</v>
      </c>
      <c r="H131" s="14"/>
    </row>
    <row r="132" spans="2:8" x14ac:dyDescent="0.45">
      <c r="B132" s="12"/>
      <c r="C132" s="12"/>
      <c r="D132" s="13" t="s">
        <v>124</v>
      </c>
      <c r="E132" s="14">
        <v>1460000</v>
      </c>
      <c r="F132" s="14">
        <v>1279620</v>
      </c>
      <c r="G132" s="14">
        <f t="shared" si="1"/>
        <v>180380</v>
      </c>
      <c r="H132" s="14"/>
    </row>
    <row r="133" spans="2:8" x14ac:dyDescent="0.45">
      <c r="B133" s="12"/>
      <c r="C133" s="12"/>
      <c r="D133" s="13" t="s">
        <v>125</v>
      </c>
      <c r="E133" s="14">
        <v>360000</v>
      </c>
      <c r="F133" s="14">
        <v>367115</v>
      </c>
      <c r="G133" s="14">
        <f t="shared" si="1"/>
        <v>-7115</v>
      </c>
      <c r="H133" s="14"/>
    </row>
    <row r="134" spans="2:8" x14ac:dyDescent="0.45">
      <c r="B134" s="12"/>
      <c r="C134" s="12"/>
      <c r="D134" s="13" t="s">
        <v>126</v>
      </c>
      <c r="E134" s="14">
        <v>3000</v>
      </c>
      <c r="F134" s="14"/>
      <c r="G134" s="14">
        <f t="shared" si="1"/>
        <v>3000</v>
      </c>
      <c r="H134" s="14"/>
    </row>
    <row r="135" spans="2:8" x14ac:dyDescent="0.45">
      <c r="B135" s="12"/>
      <c r="C135" s="12"/>
      <c r="D135" s="13" t="s">
        <v>127</v>
      </c>
      <c r="E135" s="14">
        <v>2826000</v>
      </c>
      <c r="F135" s="14">
        <v>2480760</v>
      </c>
      <c r="G135" s="14">
        <f t="shared" ref="G135:G198" si="2">E135-F135</f>
        <v>345240</v>
      </c>
      <c r="H135" s="14"/>
    </row>
    <row r="136" spans="2:8" x14ac:dyDescent="0.45">
      <c r="B136" s="12"/>
      <c r="C136" s="12"/>
      <c r="D136" s="13" t="s">
        <v>128</v>
      </c>
      <c r="E136" s="14">
        <v>398000</v>
      </c>
      <c r="F136" s="14">
        <v>389318</v>
      </c>
      <c r="G136" s="14">
        <f t="shared" si="2"/>
        <v>8682</v>
      </c>
      <c r="H136" s="14"/>
    </row>
    <row r="137" spans="2:8" x14ac:dyDescent="0.45">
      <c r="B137" s="12"/>
      <c r="C137" s="12"/>
      <c r="D137" s="13" t="s">
        <v>129</v>
      </c>
      <c r="E137" s="14"/>
      <c r="F137" s="14"/>
      <c r="G137" s="14">
        <f t="shared" si="2"/>
        <v>0</v>
      </c>
      <c r="H137" s="14"/>
    </row>
    <row r="138" spans="2:8" x14ac:dyDescent="0.45">
      <c r="B138" s="12"/>
      <c r="C138" s="12"/>
      <c r="D138" s="13" t="s">
        <v>130</v>
      </c>
      <c r="E138" s="14">
        <v>28000</v>
      </c>
      <c r="F138" s="14">
        <v>88085</v>
      </c>
      <c r="G138" s="14">
        <f t="shared" si="2"/>
        <v>-60085</v>
      </c>
      <c r="H138" s="14"/>
    </row>
    <row r="139" spans="2:8" x14ac:dyDescent="0.45">
      <c r="B139" s="12"/>
      <c r="C139" s="12"/>
      <c r="D139" s="13" t="s">
        <v>131</v>
      </c>
      <c r="E139" s="14">
        <v>17613000</v>
      </c>
      <c r="F139" s="14">
        <v>16874874</v>
      </c>
      <c r="G139" s="14">
        <f t="shared" si="2"/>
        <v>738126</v>
      </c>
      <c r="H139" s="14"/>
    </row>
    <row r="140" spans="2:8" x14ac:dyDescent="0.45">
      <c r="B140" s="12"/>
      <c r="C140" s="12"/>
      <c r="D140" s="13" t="s">
        <v>132</v>
      </c>
      <c r="E140" s="14">
        <v>244000</v>
      </c>
      <c r="F140" s="14">
        <v>232676</v>
      </c>
      <c r="G140" s="14">
        <f t="shared" si="2"/>
        <v>11324</v>
      </c>
      <c r="H140" s="14"/>
    </row>
    <row r="141" spans="2:8" x14ac:dyDescent="0.45">
      <c r="B141" s="12"/>
      <c r="C141" s="12"/>
      <c r="D141" s="13" t="s">
        <v>115</v>
      </c>
      <c r="E141" s="14"/>
      <c r="F141" s="14"/>
      <c r="G141" s="14">
        <f t="shared" si="2"/>
        <v>0</v>
      </c>
      <c r="H141" s="14"/>
    </row>
    <row r="142" spans="2:8" x14ac:dyDescent="0.45">
      <c r="B142" s="12"/>
      <c r="C142" s="12"/>
      <c r="D142" s="13" t="s">
        <v>116</v>
      </c>
      <c r="E142" s="14"/>
      <c r="F142" s="14"/>
      <c r="G142" s="14">
        <f t="shared" si="2"/>
        <v>0</v>
      </c>
      <c r="H142" s="14"/>
    </row>
    <row r="143" spans="2:8" x14ac:dyDescent="0.45">
      <c r="B143" s="12"/>
      <c r="C143" s="12"/>
      <c r="D143" s="13" t="s">
        <v>133</v>
      </c>
      <c r="E143" s="14">
        <v>492000</v>
      </c>
      <c r="F143" s="14">
        <v>485920</v>
      </c>
      <c r="G143" s="14">
        <f t="shared" si="2"/>
        <v>6080</v>
      </c>
      <c r="H143" s="14"/>
    </row>
    <row r="144" spans="2:8" x14ac:dyDescent="0.45">
      <c r="B144" s="12"/>
      <c r="C144" s="12"/>
      <c r="D144" s="13" t="s">
        <v>134</v>
      </c>
      <c r="E144" s="14">
        <v>150000</v>
      </c>
      <c r="F144" s="14">
        <v>123250</v>
      </c>
      <c r="G144" s="14">
        <f t="shared" si="2"/>
        <v>26750</v>
      </c>
      <c r="H144" s="14"/>
    </row>
    <row r="145" spans="2:8" x14ac:dyDescent="0.45">
      <c r="B145" s="12"/>
      <c r="C145" s="12"/>
      <c r="D145" s="13" t="s">
        <v>135</v>
      </c>
      <c r="E145" s="14">
        <v>138000</v>
      </c>
      <c r="F145" s="14">
        <v>170413</v>
      </c>
      <c r="G145" s="14">
        <f t="shared" si="2"/>
        <v>-32413</v>
      </c>
      <c r="H145" s="14"/>
    </row>
    <row r="146" spans="2:8" x14ac:dyDescent="0.45">
      <c r="B146" s="12"/>
      <c r="C146" s="12"/>
      <c r="D146" s="13" t="s">
        <v>136</v>
      </c>
      <c r="E146" s="14">
        <v>22000</v>
      </c>
      <c r="F146" s="14">
        <v>14375</v>
      </c>
      <c r="G146" s="14">
        <f t="shared" si="2"/>
        <v>7625</v>
      </c>
      <c r="H146" s="14"/>
    </row>
    <row r="147" spans="2:8" x14ac:dyDescent="0.45">
      <c r="B147" s="12"/>
      <c r="C147" s="12"/>
      <c r="D147" s="13" t="s">
        <v>137</v>
      </c>
      <c r="E147" s="14">
        <v>141000</v>
      </c>
      <c r="F147" s="14">
        <v>127944</v>
      </c>
      <c r="G147" s="14">
        <f t="shared" si="2"/>
        <v>13056</v>
      </c>
      <c r="H147" s="14"/>
    </row>
    <row r="148" spans="2:8" x14ac:dyDescent="0.45">
      <c r="B148" s="12"/>
      <c r="C148" s="12"/>
      <c r="D148" s="13" t="s">
        <v>119</v>
      </c>
      <c r="E148" s="14">
        <f>+E149</f>
        <v>82000</v>
      </c>
      <c r="F148" s="14">
        <f>+F149</f>
        <v>77224</v>
      </c>
      <c r="G148" s="14">
        <f t="shared" si="2"/>
        <v>4776</v>
      </c>
      <c r="H148" s="14"/>
    </row>
    <row r="149" spans="2:8" x14ac:dyDescent="0.45">
      <c r="B149" s="12"/>
      <c r="C149" s="12"/>
      <c r="D149" s="13" t="s">
        <v>138</v>
      </c>
      <c r="E149" s="14">
        <v>82000</v>
      </c>
      <c r="F149" s="14">
        <v>77224</v>
      </c>
      <c r="G149" s="14">
        <f t="shared" si="2"/>
        <v>4776</v>
      </c>
      <c r="H149" s="14"/>
    </row>
    <row r="150" spans="2:8" x14ac:dyDescent="0.45">
      <c r="B150" s="12"/>
      <c r="C150" s="12"/>
      <c r="D150" s="13" t="s">
        <v>139</v>
      </c>
      <c r="E150" s="14"/>
      <c r="F150" s="14"/>
      <c r="G150" s="14">
        <f t="shared" si="2"/>
        <v>0</v>
      </c>
      <c r="H150" s="14"/>
    </row>
    <row r="151" spans="2:8" x14ac:dyDescent="0.45">
      <c r="B151" s="12"/>
      <c r="C151" s="12"/>
      <c r="D151" s="13" t="s">
        <v>140</v>
      </c>
      <c r="E151" s="14">
        <v>2206000</v>
      </c>
      <c r="F151" s="14">
        <v>2186086</v>
      </c>
      <c r="G151" s="14">
        <f t="shared" si="2"/>
        <v>19914</v>
      </c>
      <c r="H151" s="14"/>
    </row>
    <row r="152" spans="2:8" x14ac:dyDescent="0.45">
      <c r="B152" s="12"/>
      <c r="C152" s="12"/>
      <c r="D152" s="13" t="s">
        <v>141</v>
      </c>
      <c r="E152" s="14">
        <f>+E153+E154+E156+E157</f>
        <v>320000</v>
      </c>
      <c r="F152" s="14">
        <f>+F153+F154+F156+F157</f>
        <v>592475</v>
      </c>
      <c r="G152" s="14">
        <f t="shared" si="2"/>
        <v>-272475</v>
      </c>
      <c r="H152" s="14"/>
    </row>
    <row r="153" spans="2:8" x14ac:dyDescent="0.45">
      <c r="B153" s="12"/>
      <c r="C153" s="12"/>
      <c r="D153" s="13" t="s">
        <v>142</v>
      </c>
      <c r="E153" s="14">
        <v>320000</v>
      </c>
      <c r="F153" s="14">
        <v>592475</v>
      </c>
      <c r="G153" s="14">
        <f t="shared" si="2"/>
        <v>-272475</v>
      </c>
      <c r="H153" s="14"/>
    </row>
    <row r="154" spans="2:8" x14ac:dyDescent="0.45">
      <c r="B154" s="12"/>
      <c r="C154" s="12"/>
      <c r="D154" s="13" t="s">
        <v>119</v>
      </c>
      <c r="E154" s="14">
        <f>+E155</f>
        <v>0</v>
      </c>
      <c r="F154" s="14">
        <f>+F155</f>
        <v>0</v>
      </c>
      <c r="G154" s="14">
        <f t="shared" si="2"/>
        <v>0</v>
      </c>
      <c r="H154" s="14"/>
    </row>
    <row r="155" spans="2:8" x14ac:dyDescent="0.45">
      <c r="B155" s="12"/>
      <c r="C155" s="12"/>
      <c r="D155" s="13" t="s">
        <v>138</v>
      </c>
      <c r="E155" s="14"/>
      <c r="F155" s="14"/>
      <c r="G155" s="14">
        <f t="shared" si="2"/>
        <v>0</v>
      </c>
      <c r="H155" s="14"/>
    </row>
    <row r="156" spans="2:8" x14ac:dyDescent="0.45">
      <c r="B156" s="12"/>
      <c r="C156" s="12"/>
      <c r="D156" s="13" t="s">
        <v>143</v>
      </c>
      <c r="E156" s="14"/>
      <c r="F156" s="14"/>
      <c r="G156" s="14">
        <f t="shared" si="2"/>
        <v>0</v>
      </c>
      <c r="H156" s="14"/>
    </row>
    <row r="157" spans="2:8" x14ac:dyDescent="0.45">
      <c r="B157" s="12"/>
      <c r="C157" s="12"/>
      <c r="D157" s="13" t="s">
        <v>144</v>
      </c>
      <c r="E157" s="14"/>
      <c r="F157" s="14"/>
      <c r="G157" s="14">
        <f t="shared" si="2"/>
        <v>0</v>
      </c>
      <c r="H157" s="14"/>
    </row>
    <row r="158" spans="2:8" x14ac:dyDescent="0.45">
      <c r="B158" s="12"/>
      <c r="C158" s="12"/>
      <c r="D158" s="13" t="s">
        <v>145</v>
      </c>
      <c r="E158" s="14">
        <f>+E159+E161+E162</f>
        <v>0</v>
      </c>
      <c r="F158" s="14">
        <f>+F159+F161+F162</f>
        <v>0</v>
      </c>
      <c r="G158" s="14">
        <f t="shared" si="2"/>
        <v>0</v>
      </c>
      <c r="H158" s="14"/>
    </row>
    <row r="159" spans="2:8" x14ac:dyDescent="0.45">
      <c r="B159" s="12"/>
      <c r="C159" s="12"/>
      <c r="D159" s="13" t="s">
        <v>146</v>
      </c>
      <c r="E159" s="14">
        <f>+E160</f>
        <v>0</v>
      </c>
      <c r="F159" s="14">
        <f>+F160</f>
        <v>0</v>
      </c>
      <c r="G159" s="14">
        <f t="shared" si="2"/>
        <v>0</v>
      </c>
      <c r="H159" s="14"/>
    </row>
    <row r="160" spans="2:8" x14ac:dyDescent="0.45">
      <c r="B160" s="12"/>
      <c r="C160" s="12"/>
      <c r="D160" s="13" t="s">
        <v>147</v>
      </c>
      <c r="E160" s="14"/>
      <c r="F160" s="14"/>
      <c r="G160" s="14">
        <f t="shared" si="2"/>
        <v>0</v>
      </c>
      <c r="H160" s="14"/>
    </row>
    <row r="161" spans="2:8" x14ac:dyDescent="0.45">
      <c r="B161" s="12"/>
      <c r="C161" s="12"/>
      <c r="D161" s="13" t="s">
        <v>148</v>
      </c>
      <c r="E161" s="14"/>
      <c r="F161" s="14"/>
      <c r="G161" s="14">
        <f t="shared" si="2"/>
        <v>0</v>
      </c>
      <c r="H161" s="14"/>
    </row>
    <row r="162" spans="2:8" x14ac:dyDescent="0.45">
      <c r="B162" s="12"/>
      <c r="C162" s="12"/>
      <c r="D162" s="13" t="s">
        <v>149</v>
      </c>
      <c r="E162" s="14"/>
      <c r="F162" s="14"/>
      <c r="G162" s="14">
        <f t="shared" si="2"/>
        <v>0</v>
      </c>
      <c r="H162" s="14"/>
    </row>
    <row r="163" spans="2:8" x14ac:dyDescent="0.45">
      <c r="B163" s="12"/>
      <c r="C163" s="15"/>
      <c r="D163" s="16" t="s">
        <v>150</v>
      </c>
      <c r="E163" s="17">
        <f>+E80+E110+E128+E150+E151+E152+E158</f>
        <v>191489000</v>
      </c>
      <c r="F163" s="17">
        <f>+F80+F110+F128+F150+F151+F152+F158</f>
        <v>188505258</v>
      </c>
      <c r="G163" s="17">
        <f t="shared" si="2"/>
        <v>2983742</v>
      </c>
      <c r="H163" s="17"/>
    </row>
    <row r="164" spans="2:8" x14ac:dyDescent="0.45">
      <c r="B164" s="15"/>
      <c r="C164" s="18" t="s">
        <v>151</v>
      </c>
      <c r="D164" s="19"/>
      <c r="E164" s="20">
        <f xml:space="preserve"> +E79 - E163</f>
        <v>22855000</v>
      </c>
      <c r="F164" s="20">
        <f xml:space="preserve"> +F79 - F163</f>
        <v>14684042</v>
      </c>
      <c r="G164" s="20">
        <f t="shared" si="2"/>
        <v>8170958</v>
      </c>
      <c r="H164" s="20"/>
    </row>
    <row r="165" spans="2:8" x14ac:dyDescent="0.45">
      <c r="B165" s="9" t="s">
        <v>152</v>
      </c>
      <c r="C165" s="9" t="s">
        <v>10</v>
      </c>
      <c r="D165" s="13" t="s">
        <v>153</v>
      </c>
      <c r="E165" s="14">
        <f>+E166+E167</f>
        <v>0</v>
      </c>
      <c r="F165" s="14">
        <f>+F166+F167</f>
        <v>0</v>
      </c>
      <c r="G165" s="14">
        <f t="shared" si="2"/>
        <v>0</v>
      </c>
      <c r="H165" s="14"/>
    </row>
    <row r="166" spans="2:8" x14ac:dyDescent="0.45">
      <c r="B166" s="12"/>
      <c r="C166" s="12"/>
      <c r="D166" s="13" t="s">
        <v>154</v>
      </c>
      <c r="E166" s="14"/>
      <c r="F166" s="14"/>
      <c r="G166" s="14">
        <f t="shared" si="2"/>
        <v>0</v>
      </c>
      <c r="H166" s="14"/>
    </row>
    <row r="167" spans="2:8" x14ac:dyDescent="0.45">
      <c r="B167" s="12"/>
      <c r="C167" s="12"/>
      <c r="D167" s="13" t="s">
        <v>155</v>
      </c>
      <c r="E167" s="14"/>
      <c r="F167" s="14"/>
      <c r="G167" s="14">
        <f t="shared" si="2"/>
        <v>0</v>
      </c>
      <c r="H167" s="14"/>
    </row>
    <row r="168" spans="2:8" x14ac:dyDescent="0.45">
      <c r="B168" s="12"/>
      <c r="C168" s="12"/>
      <c r="D168" s="13" t="s">
        <v>156</v>
      </c>
      <c r="E168" s="14">
        <f>+E169+E170</f>
        <v>0</v>
      </c>
      <c r="F168" s="14">
        <f>+F169+F170</f>
        <v>0</v>
      </c>
      <c r="G168" s="14">
        <f t="shared" si="2"/>
        <v>0</v>
      </c>
      <c r="H168" s="14"/>
    </row>
    <row r="169" spans="2:8" x14ac:dyDescent="0.45">
      <c r="B169" s="12"/>
      <c r="C169" s="12"/>
      <c r="D169" s="13" t="s">
        <v>157</v>
      </c>
      <c r="E169" s="14"/>
      <c r="F169" s="14"/>
      <c r="G169" s="14">
        <f t="shared" si="2"/>
        <v>0</v>
      </c>
      <c r="H169" s="14"/>
    </row>
    <row r="170" spans="2:8" x14ac:dyDescent="0.45">
      <c r="B170" s="12"/>
      <c r="C170" s="12"/>
      <c r="D170" s="13" t="s">
        <v>158</v>
      </c>
      <c r="E170" s="14"/>
      <c r="F170" s="14"/>
      <c r="G170" s="14">
        <f t="shared" si="2"/>
        <v>0</v>
      </c>
      <c r="H170" s="14"/>
    </row>
    <row r="171" spans="2:8" x14ac:dyDescent="0.45">
      <c r="B171" s="12"/>
      <c r="C171" s="12"/>
      <c r="D171" s="13" t="s">
        <v>159</v>
      </c>
      <c r="E171" s="14"/>
      <c r="F171" s="14"/>
      <c r="G171" s="14">
        <f t="shared" si="2"/>
        <v>0</v>
      </c>
      <c r="H171" s="14"/>
    </row>
    <row r="172" spans="2:8" x14ac:dyDescent="0.45">
      <c r="B172" s="12"/>
      <c r="C172" s="12"/>
      <c r="D172" s="13" t="s">
        <v>160</v>
      </c>
      <c r="E172" s="14"/>
      <c r="F172" s="14"/>
      <c r="G172" s="14">
        <f t="shared" si="2"/>
        <v>0</v>
      </c>
      <c r="H172" s="14"/>
    </row>
    <row r="173" spans="2:8" x14ac:dyDescent="0.45">
      <c r="B173" s="12"/>
      <c r="C173" s="12"/>
      <c r="D173" s="13" t="s">
        <v>161</v>
      </c>
      <c r="E173" s="14">
        <f>+E174+E175+E176+E177</f>
        <v>0</v>
      </c>
      <c r="F173" s="14">
        <f>+F174+F175+F176+F177</f>
        <v>0</v>
      </c>
      <c r="G173" s="14">
        <f t="shared" si="2"/>
        <v>0</v>
      </c>
      <c r="H173" s="14"/>
    </row>
    <row r="174" spans="2:8" x14ac:dyDescent="0.45">
      <c r="B174" s="12"/>
      <c r="C174" s="12"/>
      <c r="D174" s="13" t="s">
        <v>162</v>
      </c>
      <c r="E174" s="14"/>
      <c r="F174" s="14"/>
      <c r="G174" s="14">
        <f t="shared" si="2"/>
        <v>0</v>
      </c>
      <c r="H174" s="14"/>
    </row>
    <row r="175" spans="2:8" x14ac:dyDescent="0.45">
      <c r="B175" s="12"/>
      <c r="C175" s="12"/>
      <c r="D175" s="13" t="s">
        <v>163</v>
      </c>
      <c r="E175" s="14"/>
      <c r="F175" s="14"/>
      <c r="G175" s="14">
        <f t="shared" si="2"/>
        <v>0</v>
      </c>
      <c r="H175" s="14"/>
    </row>
    <row r="176" spans="2:8" x14ac:dyDescent="0.45">
      <c r="B176" s="12"/>
      <c r="C176" s="12"/>
      <c r="D176" s="13" t="s">
        <v>164</v>
      </c>
      <c r="E176" s="14"/>
      <c r="F176" s="14"/>
      <c r="G176" s="14">
        <f t="shared" si="2"/>
        <v>0</v>
      </c>
      <c r="H176" s="14"/>
    </row>
    <row r="177" spans="2:8" x14ac:dyDescent="0.45">
      <c r="B177" s="12"/>
      <c r="C177" s="12"/>
      <c r="D177" s="13" t="s">
        <v>165</v>
      </c>
      <c r="E177" s="14"/>
      <c r="F177" s="14"/>
      <c r="G177" s="14">
        <f t="shared" si="2"/>
        <v>0</v>
      </c>
      <c r="H177" s="14"/>
    </row>
    <row r="178" spans="2:8" x14ac:dyDescent="0.45">
      <c r="B178" s="12"/>
      <c r="C178" s="12"/>
      <c r="D178" s="13" t="s">
        <v>166</v>
      </c>
      <c r="E178" s="14">
        <f>+E179</f>
        <v>0</v>
      </c>
      <c r="F178" s="14">
        <f>+F179</f>
        <v>0</v>
      </c>
      <c r="G178" s="14">
        <f t="shared" si="2"/>
        <v>0</v>
      </c>
      <c r="H178" s="14"/>
    </row>
    <row r="179" spans="2:8" x14ac:dyDescent="0.45">
      <c r="B179" s="12"/>
      <c r="C179" s="12"/>
      <c r="D179" s="13" t="s">
        <v>68</v>
      </c>
      <c r="E179" s="14"/>
      <c r="F179" s="14"/>
      <c r="G179" s="14">
        <f t="shared" si="2"/>
        <v>0</v>
      </c>
      <c r="H179" s="14"/>
    </row>
    <row r="180" spans="2:8" x14ac:dyDescent="0.45">
      <c r="B180" s="12"/>
      <c r="C180" s="15"/>
      <c r="D180" s="16" t="s">
        <v>167</v>
      </c>
      <c r="E180" s="17">
        <f>+E165+E168+E171+E172+E173+E178</f>
        <v>0</v>
      </c>
      <c r="F180" s="17">
        <f>+F165+F168+F171+F172+F173+F178</f>
        <v>0</v>
      </c>
      <c r="G180" s="17">
        <f t="shared" si="2"/>
        <v>0</v>
      </c>
      <c r="H180" s="17"/>
    </row>
    <row r="181" spans="2:8" x14ac:dyDescent="0.45">
      <c r="B181" s="12"/>
      <c r="C181" s="9" t="s">
        <v>71</v>
      </c>
      <c r="D181" s="13" t="s">
        <v>168</v>
      </c>
      <c r="E181" s="14">
        <v>10611000</v>
      </c>
      <c r="F181" s="14">
        <v>10611000</v>
      </c>
      <c r="G181" s="14">
        <f t="shared" si="2"/>
        <v>0</v>
      </c>
      <c r="H181" s="14"/>
    </row>
    <row r="182" spans="2:8" x14ac:dyDescent="0.45">
      <c r="B182" s="12"/>
      <c r="C182" s="12"/>
      <c r="D182" s="13" t="s">
        <v>169</v>
      </c>
      <c r="E182" s="14">
        <f>+E183+E184+E185+E186+E187+E188+E189+E190+E191+E192+E193</f>
        <v>500000</v>
      </c>
      <c r="F182" s="14">
        <f>+F183+F184+F185+F186+F187+F188+F189+F190+F191+F192+F193</f>
        <v>0</v>
      </c>
      <c r="G182" s="14">
        <f t="shared" si="2"/>
        <v>500000</v>
      </c>
      <c r="H182" s="14"/>
    </row>
    <row r="183" spans="2:8" x14ac:dyDescent="0.45">
      <c r="B183" s="12"/>
      <c r="C183" s="12"/>
      <c r="D183" s="13" t="s">
        <v>170</v>
      </c>
      <c r="E183" s="14"/>
      <c r="F183" s="14"/>
      <c r="G183" s="14">
        <f t="shared" si="2"/>
        <v>0</v>
      </c>
      <c r="H183" s="14"/>
    </row>
    <row r="184" spans="2:8" x14ac:dyDescent="0.45">
      <c r="B184" s="12"/>
      <c r="C184" s="12"/>
      <c r="D184" s="13" t="s">
        <v>171</v>
      </c>
      <c r="E184" s="14"/>
      <c r="F184" s="14"/>
      <c r="G184" s="14">
        <f t="shared" si="2"/>
        <v>0</v>
      </c>
      <c r="H184" s="14"/>
    </row>
    <row r="185" spans="2:8" x14ac:dyDescent="0.45">
      <c r="B185" s="12"/>
      <c r="C185" s="12"/>
      <c r="D185" s="13" t="s">
        <v>172</v>
      </c>
      <c r="E185" s="14"/>
      <c r="F185" s="14"/>
      <c r="G185" s="14">
        <f t="shared" si="2"/>
        <v>0</v>
      </c>
      <c r="H185" s="14"/>
    </row>
    <row r="186" spans="2:8" x14ac:dyDescent="0.45">
      <c r="B186" s="12"/>
      <c r="C186" s="12"/>
      <c r="D186" s="13" t="s">
        <v>173</v>
      </c>
      <c r="E186" s="14"/>
      <c r="F186" s="14"/>
      <c r="G186" s="14">
        <f t="shared" si="2"/>
        <v>0</v>
      </c>
      <c r="H186" s="14"/>
    </row>
    <row r="187" spans="2:8" x14ac:dyDescent="0.45">
      <c r="B187" s="12"/>
      <c r="C187" s="12"/>
      <c r="D187" s="13" t="s">
        <v>174</v>
      </c>
      <c r="E187" s="14"/>
      <c r="F187" s="14"/>
      <c r="G187" s="14">
        <f t="shared" si="2"/>
        <v>0</v>
      </c>
      <c r="H187" s="14"/>
    </row>
    <row r="188" spans="2:8" x14ac:dyDescent="0.45">
      <c r="B188" s="12"/>
      <c r="C188" s="12"/>
      <c r="D188" s="13" t="s">
        <v>175</v>
      </c>
      <c r="E188" s="14"/>
      <c r="F188" s="14"/>
      <c r="G188" s="14">
        <f t="shared" si="2"/>
        <v>0</v>
      </c>
      <c r="H188" s="14"/>
    </row>
    <row r="189" spans="2:8" x14ac:dyDescent="0.45">
      <c r="B189" s="12"/>
      <c r="C189" s="12"/>
      <c r="D189" s="13" t="s">
        <v>176</v>
      </c>
      <c r="E189" s="14">
        <v>500000</v>
      </c>
      <c r="F189" s="14"/>
      <c r="G189" s="14">
        <f t="shared" si="2"/>
        <v>500000</v>
      </c>
      <c r="H189" s="14"/>
    </row>
    <row r="190" spans="2:8" x14ac:dyDescent="0.45">
      <c r="B190" s="12"/>
      <c r="C190" s="12"/>
      <c r="D190" s="13" t="s">
        <v>177</v>
      </c>
      <c r="E190" s="14"/>
      <c r="F190" s="14"/>
      <c r="G190" s="14">
        <f t="shared" si="2"/>
        <v>0</v>
      </c>
      <c r="H190" s="14"/>
    </row>
    <row r="191" spans="2:8" x14ac:dyDescent="0.45">
      <c r="B191" s="12"/>
      <c r="C191" s="12"/>
      <c r="D191" s="13" t="s">
        <v>178</v>
      </c>
      <c r="E191" s="14"/>
      <c r="F191" s="14"/>
      <c r="G191" s="14">
        <f t="shared" si="2"/>
        <v>0</v>
      </c>
      <c r="H191" s="14"/>
    </row>
    <row r="192" spans="2:8" x14ac:dyDescent="0.45">
      <c r="B192" s="12"/>
      <c r="C192" s="12"/>
      <c r="D192" s="13" t="s">
        <v>179</v>
      </c>
      <c r="E192" s="14"/>
      <c r="F192" s="14"/>
      <c r="G192" s="14">
        <f t="shared" si="2"/>
        <v>0</v>
      </c>
      <c r="H192" s="14"/>
    </row>
    <row r="193" spans="2:8" x14ac:dyDescent="0.45">
      <c r="B193" s="12"/>
      <c r="C193" s="12"/>
      <c r="D193" s="13" t="s">
        <v>180</v>
      </c>
      <c r="E193" s="14"/>
      <c r="F193" s="14"/>
      <c r="G193" s="14">
        <f t="shared" si="2"/>
        <v>0</v>
      </c>
      <c r="H193" s="14"/>
    </row>
    <row r="194" spans="2:8" x14ac:dyDescent="0.45">
      <c r="B194" s="12"/>
      <c r="C194" s="12"/>
      <c r="D194" s="13" t="s">
        <v>181</v>
      </c>
      <c r="E194" s="14"/>
      <c r="F194" s="14"/>
      <c r="G194" s="14">
        <f t="shared" si="2"/>
        <v>0</v>
      </c>
      <c r="H194" s="14"/>
    </row>
    <row r="195" spans="2:8" x14ac:dyDescent="0.45">
      <c r="B195" s="12"/>
      <c r="C195" s="12"/>
      <c r="D195" s="13" t="s">
        <v>182</v>
      </c>
      <c r="E195" s="14"/>
      <c r="F195" s="14"/>
      <c r="G195" s="14">
        <f t="shared" si="2"/>
        <v>0</v>
      </c>
      <c r="H195" s="14"/>
    </row>
    <row r="196" spans="2:8" x14ac:dyDescent="0.45">
      <c r="B196" s="12"/>
      <c r="C196" s="12"/>
      <c r="D196" s="13" t="s">
        <v>183</v>
      </c>
      <c r="E196" s="14">
        <f>+E197</f>
        <v>0</v>
      </c>
      <c r="F196" s="14">
        <f>+F197</f>
        <v>0</v>
      </c>
      <c r="G196" s="14">
        <f t="shared" si="2"/>
        <v>0</v>
      </c>
      <c r="H196" s="14"/>
    </row>
    <row r="197" spans="2:8" x14ac:dyDescent="0.45">
      <c r="B197" s="12"/>
      <c r="C197" s="12"/>
      <c r="D197" s="13" t="s">
        <v>144</v>
      </c>
      <c r="E197" s="14"/>
      <c r="F197" s="14"/>
      <c r="G197" s="14">
        <f t="shared" si="2"/>
        <v>0</v>
      </c>
      <c r="H197" s="14"/>
    </row>
    <row r="198" spans="2:8" x14ac:dyDescent="0.45">
      <c r="B198" s="12"/>
      <c r="C198" s="15"/>
      <c r="D198" s="16" t="s">
        <v>184</v>
      </c>
      <c r="E198" s="17">
        <f>+E181+E182+E194+E195+E196</f>
        <v>11111000</v>
      </c>
      <c r="F198" s="17">
        <f>+F181+F182+F194+F195+F196</f>
        <v>10611000</v>
      </c>
      <c r="G198" s="17">
        <f t="shared" si="2"/>
        <v>500000</v>
      </c>
      <c r="H198" s="17"/>
    </row>
    <row r="199" spans="2:8" x14ac:dyDescent="0.45">
      <c r="B199" s="15"/>
      <c r="C199" s="21" t="s">
        <v>185</v>
      </c>
      <c r="D199" s="19"/>
      <c r="E199" s="20">
        <f xml:space="preserve"> +E180 - E198</f>
        <v>-11111000</v>
      </c>
      <c r="F199" s="20">
        <f xml:space="preserve"> +F180 - F198</f>
        <v>-10611000</v>
      </c>
      <c r="G199" s="20">
        <f t="shared" ref="G199:G258" si="3">E199-F199</f>
        <v>-500000</v>
      </c>
      <c r="H199" s="20"/>
    </row>
    <row r="200" spans="2:8" x14ac:dyDescent="0.45">
      <c r="B200" s="9" t="s">
        <v>186</v>
      </c>
      <c r="C200" s="9" t="s">
        <v>10</v>
      </c>
      <c r="D200" s="13" t="s">
        <v>187</v>
      </c>
      <c r="E200" s="14"/>
      <c r="F200" s="14"/>
      <c r="G200" s="14">
        <f t="shared" si="3"/>
        <v>0</v>
      </c>
      <c r="H200" s="14"/>
    </row>
    <row r="201" spans="2:8" x14ac:dyDescent="0.45">
      <c r="B201" s="12"/>
      <c r="C201" s="12"/>
      <c r="D201" s="13" t="s">
        <v>188</v>
      </c>
      <c r="E201" s="14"/>
      <c r="F201" s="14"/>
      <c r="G201" s="14">
        <f t="shared" si="3"/>
        <v>0</v>
      </c>
      <c r="H201" s="14"/>
    </row>
    <row r="202" spans="2:8" x14ac:dyDescent="0.45">
      <c r="B202" s="12"/>
      <c r="C202" s="12"/>
      <c r="D202" s="13" t="s">
        <v>189</v>
      </c>
      <c r="E202" s="14"/>
      <c r="F202" s="14"/>
      <c r="G202" s="14">
        <f t="shared" si="3"/>
        <v>0</v>
      </c>
      <c r="H202" s="14"/>
    </row>
    <row r="203" spans="2:8" x14ac:dyDescent="0.45">
      <c r="B203" s="12"/>
      <c r="C203" s="12"/>
      <c r="D203" s="13" t="s">
        <v>190</v>
      </c>
      <c r="E203" s="14"/>
      <c r="F203" s="14"/>
      <c r="G203" s="14">
        <f t="shared" si="3"/>
        <v>0</v>
      </c>
      <c r="H203" s="14"/>
    </row>
    <row r="204" spans="2:8" x14ac:dyDescent="0.45">
      <c r="B204" s="12"/>
      <c r="C204" s="12"/>
      <c r="D204" s="13" t="s">
        <v>191</v>
      </c>
      <c r="E204" s="14"/>
      <c r="F204" s="14"/>
      <c r="G204" s="14">
        <f t="shared" si="3"/>
        <v>0</v>
      </c>
      <c r="H204" s="14"/>
    </row>
    <row r="205" spans="2:8" x14ac:dyDescent="0.45">
      <c r="B205" s="12"/>
      <c r="C205" s="12"/>
      <c r="D205" s="13" t="s">
        <v>192</v>
      </c>
      <c r="E205" s="14"/>
      <c r="F205" s="14"/>
      <c r="G205" s="14">
        <f t="shared" si="3"/>
        <v>0</v>
      </c>
      <c r="H205" s="14"/>
    </row>
    <row r="206" spans="2:8" x14ac:dyDescent="0.45">
      <c r="B206" s="12"/>
      <c r="C206" s="12"/>
      <c r="D206" s="13" t="s">
        <v>193</v>
      </c>
      <c r="E206" s="14"/>
      <c r="F206" s="14"/>
      <c r="G206" s="14">
        <f t="shared" si="3"/>
        <v>0</v>
      </c>
      <c r="H206" s="14"/>
    </row>
    <row r="207" spans="2:8" x14ac:dyDescent="0.45">
      <c r="B207" s="12"/>
      <c r="C207" s="12"/>
      <c r="D207" s="13" t="s">
        <v>194</v>
      </c>
      <c r="E207" s="14">
        <f>+E208+E209+E210+E211+E212+E213</f>
        <v>0</v>
      </c>
      <c r="F207" s="14">
        <f>+F208+F209+F210+F211+F212+F213</f>
        <v>0</v>
      </c>
      <c r="G207" s="14">
        <f t="shared" si="3"/>
        <v>0</v>
      </c>
      <c r="H207" s="14"/>
    </row>
    <row r="208" spans="2:8" x14ac:dyDescent="0.45">
      <c r="B208" s="12"/>
      <c r="C208" s="12"/>
      <c r="D208" s="13" t="s">
        <v>195</v>
      </c>
      <c r="E208" s="14"/>
      <c r="F208" s="14"/>
      <c r="G208" s="14">
        <f t="shared" si="3"/>
        <v>0</v>
      </c>
      <c r="H208" s="14"/>
    </row>
    <row r="209" spans="2:8" x14ac:dyDescent="0.45">
      <c r="B209" s="12"/>
      <c r="C209" s="12"/>
      <c r="D209" s="13" t="s">
        <v>196</v>
      </c>
      <c r="E209" s="14"/>
      <c r="F209" s="14"/>
      <c r="G209" s="14">
        <f t="shared" si="3"/>
        <v>0</v>
      </c>
      <c r="H209" s="14"/>
    </row>
    <row r="210" spans="2:8" x14ac:dyDescent="0.45">
      <c r="B210" s="12"/>
      <c r="C210" s="12"/>
      <c r="D210" s="13" t="s">
        <v>197</v>
      </c>
      <c r="E210" s="14"/>
      <c r="F210" s="14"/>
      <c r="G210" s="14">
        <f t="shared" si="3"/>
        <v>0</v>
      </c>
      <c r="H210" s="14"/>
    </row>
    <row r="211" spans="2:8" x14ac:dyDescent="0.45">
      <c r="B211" s="12"/>
      <c r="C211" s="12"/>
      <c r="D211" s="13" t="s">
        <v>198</v>
      </c>
      <c r="E211" s="14"/>
      <c r="F211" s="14"/>
      <c r="G211" s="14">
        <f t="shared" si="3"/>
        <v>0</v>
      </c>
      <c r="H211" s="14"/>
    </row>
    <row r="212" spans="2:8" x14ac:dyDescent="0.45">
      <c r="B212" s="12"/>
      <c r="C212" s="12"/>
      <c r="D212" s="13" t="s">
        <v>199</v>
      </c>
      <c r="E212" s="14"/>
      <c r="F212" s="14"/>
      <c r="G212" s="14">
        <f t="shared" si="3"/>
        <v>0</v>
      </c>
      <c r="H212" s="14"/>
    </row>
    <row r="213" spans="2:8" x14ac:dyDescent="0.45">
      <c r="B213" s="12"/>
      <c r="C213" s="12"/>
      <c r="D213" s="13" t="s">
        <v>200</v>
      </c>
      <c r="E213" s="14"/>
      <c r="F213" s="14"/>
      <c r="G213" s="14">
        <f t="shared" si="3"/>
        <v>0</v>
      </c>
      <c r="H213" s="14"/>
    </row>
    <row r="214" spans="2:8" x14ac:dyDescent="0.45">
      <c r="B214" s="12"/>
      <c r="C214" s="12"/>
      <c r="D214" s="13" t="s">
        <v>201</v>
      </c>
      <c r="E214" s="14"/>
      <c r="F214" s="14"/>
      <c r="G214" s="14">
        <f t="shared" si="3"/>
        <v>0</v>
      </c>
      <c r="H214" s="14"/>
    </row>
    <row r="215" spans="2:8" x14ac:dyDescent="0.45">
      <c r="B215" s="12"/>
      <c r="C215" s="12"/>
      <c r="D215" s="13" t="s">
        <v>202</v>
      </c>
      <c r="E215" s="14"/>
      <c r="F215" s="14"/>
      <c r="G215" s="14">
        <f t="shared" si="3"/>
        <v>0</v>
      </c>
      <c r="H215" s="14"/>
    </row>
    <row r="216" spans="2:8" x14ac:dyDescent="0.45">
      <c r="B216" s="12"/>
      <c r="C216" s="12"/>
      <c r="D216" s="13" t="s">
        <v>203</v>
      </c>
      <c r="E216" s="14"/>
      <c r="F216" s="14"/>
      <c r="G216" s="14">
        <f t="shared" si="3"/>
        <v>0</v>
      </c>
      <c r="H216" s="14"/>
    </row>
    <row r="217" spans="2:8" x14ac:dyDescent="0.45">
      <c r="B217" s="12"/>
      <c r="C217" s="12"/>
      <c r="D217" s="13" t="s">
        <v>204</v>
      </c>
      <c r="E217" s="14"/>
      <c r="F217" s="14"/>
      <c r="G217" s="14">
        <f t="shared" si="3"/>
        <v>0</v>
      </c>
      <c r="H217" s="14"/>
    </row>
    <row r="218" spans="2:8" x14ac:dyDescent="0.45">
      <c r="B218" s="12"/>
      <c r="C218" s="12"/>
      <c r="D218" s="13" t="s">
        <v>205</v>
      </c>
      <c r="E218" s="14"/>
      <c r="F218" s="14"/>
      <c r="G218" s="14">
        <f t="shared" si="3"/>
        <v>0</v>
      </c>
      <c r="H218" s="14"/>
    </row>
    <row r="219" spans="2:8" x14ac:dyDescent="0.45">
      <c r="B219" s="12"/>
      <c r="C219" s="12"/>
      <c r="D219" s="13" t="s">
        <v>206</v>
      </c>
      <c r="E219" s="14"/>
      <c r="F219" s="14"/>
      <c r="G219" s="14">
        <f t="shared" si="3"/>
        <v>0</v>
      </c>
      <c r="H219" s="14"/>
    </row>
    <row r="220" spans="2:8" x14ac:dyDescent="0.45">
      <c r="B220" s="12"/>
      <c r="C220" s="12"/>
      <c r="D220" s="13" t="s">
        <v>207</v>
      </c>
      <c r="E220" s="14"/>
      <c r="F220" s="14"/>
      <c r="G220" s="14">
        <f t="shared" si="3"/>
        <v>0</v>
      </c>
      <c r="H220" s="14"/>
    </row>
    <row r="221" spans="2:8" x14ac:dyDescent="0.45">
      <c r="B221" s="12"/>
      <c r="C221" s="12"/>
      <c r="D221" s="13" t="s">
        <v>208</v>
      </c>
      <c r="E221" s="14"/>
      <c r="F221" s="14"/>
      <c r="G221" s="14">
        <f t="shared" si="3"/>
        <v>0</v>
      </c>
      <c r="H221" s="14"/>
    </row>
    <row r="222" spans="2:8" x14ac:dyDescent="0.45">
      <c r="B222" s="12"/>
      <c r="C222" s="12"/>
      <c r="D222" s="13" t="s">
        <v>209</v>
      </c>
      <c r="E222" s="14">
        <f>+E223+E224+E225+E226</f>
        <v>0</v>
      </c>
      <c r="F222" s="14">
        <f>+F223+F224+F225+F226</f>
        <v>0</v>
      </c>
      <c r="G222" s="14">
        <f t="shared" si="3"/>
        <v>0</v>
      </c>
      <c r="H222" s="14"/>
    </row>
    <row r="223" spans="2:8" x14ac:dyDescent="0.45">
      <c r="B223" s="12"/>
      <c r="C223" s="12"/>
      <c r="D223" s="13" t="s">
        <v>210</v>
      </c>
      <c r="E223" s="14"/>
      <c r="F223" s="14"/>
      <c r="G223" s="14">
        <f t="shared" si="3"/>
        <v>0</v>
      </c>
      <c r="H223" s="14"/>
    </row>
    <row r="224" spans="2:8" x14ac:dyDescent="0.45">
      <c r="B224" s="12"/>
      <c r="C224" s="12"/>
      <c r="D224" s="13" t="s">
        <v>211</v>
      </c>
      <c r="E224" s="14"/>
      <c r="F224" s="14"/>
      <c r="G224" s="14">
        <f t="shared" si="3"/>
        <v>0</v>
      </c>
      <c r="H224" s="14"/>
    </row>
    <row r="225" spans="2:8" x14ac:dyDescent="0.45">
      <c r="B225" s="12"/>
      <c r="C225" s="12"/>
      <c r="D225" s="13" t="s">
        <v>212</v>
      </c>
      <c r="E225" s="14"/>
      <c r="F225" s="14"/>
      <c r="G225" s="14">
        <f t="shared" si="3"/>
        <v>0</v>
      </c>
      <c r="H225" s="14"/>
    </row>
    <row r="226" spans="2:8" x14ac:dyDescent="0.45">
      <c r="B226" s="12"/>
      <c r="C226" s="12"/>
      <c r="D226" s="13" t="s">
        <v>68</v>
      </c>
      <c r="E226" s="14"/>
      <c r="F226" s="14"/>
      <c r="G226" s="14">
        <f t="shared" si="3"/>
        <v>0</v>
      </c>
      <c r="H226" s="14"/>
    </row>
    <row r="227" spans="2:8" x14ac:dyDescent="0.45">
      <c r="B227" s="12"/>
      <c r="C227" s="15"/>
      <c r="D227" s="16" t="s">
        <v>213</v>
      </c>
      <c r="E227" s="17">
        <f>+E200+E201+E202+E203+E204+E205+E206+E207+E214+E215+E216+E217+E218+E219+E220+E221+E222</f>
        <v>0</v>
      </c>
      <c r="F227" s="17">
        <f>+F200+F201+F202+F203+F204+F205+F206+F207+F214+F215+F216+F217+F218+F219+F220+F221+F222</f>
        <v>0</v>
      </c>
      <c r="G227" s="17">
        <f t="shared" si="3"/>
        <v>0</v>
      </c>
      <c r="H227" s="17"/>
    </row>
    <row r="228" spans="2:8" x14ac:dyDescent="0.45">
      <c r="B228" s="12"/>
      <c r="C228" s="9" t="s">
        <v>71</v>
      </c>
      <c r="D228" s="13" t="s">
        <v>214</v>
      </c>
      <c r="E228" s="14"/>
      <c r="F228" s="14"/>
      <c r="G228" s="14">
        <f t="shared" si="3"/>
        <v>0</v>
      </c>
      <c r="H228" s="14"/>
    </row>
    <row r="229" spans="2:8" x14ac:dyDescent="0.45">
      <c r="B229" s="12"/>
      <c r="C229" s="12"/>
      <c r="D229" s="13" t="s">
        <v>215</v>
      </c>
      <c r="E229" s="14"/>
      <c r="F229" s="14"/>
      <c r="G229" s="14">
        <f t="shared" si="3"/>
        <v>0</v>
      </c>
      <c r="H229" s="14"/>
    </row>
    <row r="230" spans="2:8" x14ac:dyDescent="0.45">
      <c r="B230" s="12"/>
      <c r="C230" s="12"/>
      <c r="D230" s="13" t="s">
        <v>216</v>
      </c>
      <c r="E230" s="14"/>
      <c r="F230" s="14"/>
      <c r="G230" s="14">
        <f t="shared" si="3"/>
        <v>0</v>
      </c>
      <c r="H230" s="14"/>
    </row>
    <row r="231" spans="2:8" x14ac:dyDescent="0.45">
      <c r="B231" s="12"/>
      <c r="C231" s="12"/>
      <c r="D231" s="13" t="s">
        <v>217</v>
      </c>
      <c r="E231" s="14">
        <f>+E232</f>
        <v>0</v>
      </c>
      <c r="F231" s="14">
        <f>+F232</f>
        <v>0</v>
      </c>
      <c r="G231" s="14">
        <f t="shared" si="3"/>
        <v>0</v>
      </c>
      <c r="H231" s="14"/>
    </row>
    <row r="232" spans="2:8" x14ac:dyDescent="0.45">
      <c r="B232" s="12"/>
      <c r="C232" s="12"/>
      <c r="D232" s="13" t="s">
        <v>218</v>
      </c>
      <c r="E232" s="14"/>
      <c r="F232" s="14"/>
      <c r="G232" s="14">
        <f t="shared" si="3"/>
        <v>0</v>
      </c>
      <c r="H232" s="14"/>
    </row>
    <row r="233" spans="2:8" x14ac:dyDescent="0.45">
      <c r="B233" s="12"/>
      <c r="C233" s="12"/>
      <c r="D233" s="13" t="s">
        <v>219</v>
      </c>
      <c r="E233" s="14"/>
      <c r="F233" s="14"/>
      <c r="G233" s="14">
        <f t="shared" si="3"/>
        <v>0</v>
      </c>
      <c r="H233" s="14"/>
    </row>
    <row r="234" spans="2:8" x14ac:dyDescent="0.45">
      <c r="B234" s="12"/>
      <c r="C234" s="12"/>
      <c r="D234" s="13" t="s">
        <v>220</v>
      </c>
      <c r="E234" s="14"/>
      <c r="F234" s="14"/>
      <c r="G234" s="14">
        <f t="shared" si="3"/>
        <v>0</v>
      </c>
      <c r="H234" s="14"/>
    </row>
    <row r="235" spans="2:8" x14ac:dyDescent="0.45">
      <c r="B235" s="12"/>
      <c r="C235" s="12"/>
      <c r="D235" s="13" t="s">
        <v>221</v>
      </c>
      <c r="E235" s="14">
        <f>+E236+E237+E238+E239+E240+E241</f>
        <v>1420000</v>
      </c>
      <c r="F235" s="14">
        <f>+F236+F237+F238+F239+F240+F241</f>
        <v>1532120</v>
      </c>
      <c r="G235" s="14">
        <f t="shared" si="3"/>
        <v>-112120</v>
      </c>
      <c r="H235" s="14"/>
    </row>
    <row r="236" spans="2:8" x14ac:dyDescent="0.45">
      <c r="B236" s="12"/>
      <c r="C236" s="12"/>
      <c r="D236" s="13" t="s">
        <v>222</v>
      </c>
      <c r="E236" s="14">
        <v>1420000</v>
      </c>
      <c r="F236" s="14">
        <v>1532120</v>
      </c>
      <c r="G236" s="14">
        <f t="shared" si="3"/>
        <v>-112120</v>
      </c>
      <c r="H236" s="14"/>
    </row>
    <row r="237" spans="2:8" x14ac:dyDescent="0.45">
      <c r="B237" s="12"/>
      <c r="C237" s="12"/>
      <c r="D237" s="13" t="s">
        <v>223</v>
      </c>
      <c r="E237" s="14"/>
      <c r="F237" s="14"/>
      <c r="G237" s="14">
        <f t="shared" si="3"/>
        <v>0</v>
      </c>
      <c r="H237" s="14"/>
    </row>
    <row r="238" spans="2:8" x14ac:dyDescent="0.45">
      <c r="B238" s="12"/>
      <c r="C238" s="12"/>
      <c r="D238" s="13" t="s">
        <v>224</v>
      </c>
      <c r="E238" s="14"/>
      <c r="F238" s="14"/>
      <c r="G238" s="14">
        <f t="shared" si="3"/>
        <v>0</v>
      </c>
      <c r="H238" s="14"/>
    </row>
    <row r="239" spans="2:8" x14ac:dyDescent="0.45">
      <c r="B239" s="12"/>
      <c r="C239" s="12"/>
      <c r="D239" s="13" t="s">
        <v>225</v>
      </c>
      <c r="E239" s="14"/>
      <c r="F239" s="14"/>
      <c r="G239" s="14">
        <f t="shared" si="3"/>
        <v>0</v>
      </c>
      <c r="H239" s="14"/>
    </row>
    <row r="240" spans="2:8" x14ac:dyDescent="0.45">
      <c r="B240" s="12"/>
      <c r="C240" s="12"/>
      <c r="D240" s="13" t="s">
        <v>226</v>
      </c>
      <c r="E240" s="14"/>
      <c r="F240" s="14"/>
      <c r="G240" s="14">
        <f t="shared" si="3"/>
        <v>0</v>
      </c>
      <c r="H240" s="14"/>
    </row>
    <row r="241" spans="2:8" x14ac:dyDescent="0.45">
      <c r="B241" s="12"/>
      <c r="C241" s="12"/>
      <c r="D241" s="13" t="s">
        <v>227</v>
      </c>
      <c r="E241" s="14"/>
      <c r="F241" s="14"/>
      <c r="G241" s="14">
        <f t="shared" si="3"/>
        <v>0</v>
      </c>
      <c r="H241" s="14"/>
    </row>
    <row r="242" spans="2:8" x14ac:dyDescent="0.45">
      <c r="B242" s="12"/>
      <c r="C242" s="12"/>
      <c r="D242" s="13" t="s">
        <v>228</v>
      </c>
      <c r="E242" s="14"/>
      <c r="F242" s="14"/>
      <c r="G242" s="14">
        <f t="shared" si="3"/>
        <v>0</v>
      </c>
      <c r="H242" s="14"/>
    </row>
    <row r="243" spans="2:8" x14ac:dyDescent="0.45">
      <c r="B243" s="12"/>
      <c r="C243" s="12"/>
      <c r="D243" s="13" t="s">
        <v>229</v>
      </c>
      <c r="E243" s="14"/>
      <c r="F243" s="14"/>
      <c r="G243" s="14">
        <f t="shared" si="3"/>
        <v>0</v>
      </c>
      <c r="H243" s="14"/>
    </row>
    <row r="244" spans="2:8" x14ac:dyDescent="0.45">
      <c r="B244" s="12"/>
      <c r="C244" s="12"/>
      <c r="D244" s="13" t="s">
        <v>230</v>
      </c>
      <c r="E244" s="14"/>
      <c r="F244" s="14"/>
      <c r="G244" s="14">
        <f t="shared" si="3"/>
        <v>0</v>
      </c>
      <c r="H244" s="14"/>
    </row>
    <row r="245" spans="2:8" x14ac:dyDescent="0.45">
      <c r="B245" s="12"/>
      <c r="C245" s="12"/>
      <c r="D245" s="13" t="s">
        <v>231</v>
      </c>
      <c r="E245" s="14"/>
      <c r="F245" s="14"/>
      <c r="G245" s="14">
        <f t="shared" si="3"/>
        <v>0</v>
      </c>
      <c r="H245" s="14"/>
    </row>
    <row r="246" spans="2:8" x14ac:dyDescent="0.45">
      <c r="B246" s="12"/>
      <c r="C246" s="12"/>
      <c r="D246" s="22" t="s">
        <v>232</v>
      </c>
      <c r="E246" s="23">
        <v>4000000</v>
      </c>
      <c r="F246" s="23"/>
      <c r="G246" s="23">
        <f t="shared" si="3"/>
        <v>4000000</v>
      </c>
      <c r="H246" s="23"/>
    </row>
    <row r="247" spans="2:8" x14ac:dyDescent="0.45">
      <c r="B247" s="12"/>
      <c r="C247" s="12"/>
      <c r="D247" s="22" t="s">
        <v>233</v>
      </c>
      <c r="E247" s="23"/>
      <c r="F247" s="23"/>
      <c r="G247" s="23">
        <f t="shared" si="3"/>
        <v>0</v>
      </c>
      <c r="H247" s="23"/>
    </row>
    <row r="248" spans="2:8" x14ac:dyDescent="0.45">
      <c r="B248" s="12"/>
      <c r="C248" s="12"/>
      <c r="D248" s="22" t="s">
        <v>234</v>
      </c>
      <c r="E248" s="23"/>
      <c r="F248" s="23"/>
      <c r="G248" s="23">
        <f t="shared" si="3"/>
        <v>0</v>
      </c>
      <c r="H248" s="23"/>
    </row>
    <row r="249" spans="2:8" x14ac:dyDescent="0.45">
      <c r="B249" s="12"/>
      <c r="C249" s="12"/>
      <c r="D249" s="22" t="s">
        <v>235</v>
      </c>
      <c r="E249" s="23">
        <v>5606000</v>
      </c>
      <c r="F249" s="23"/>
      <c r="G249" s="23">
        <f t="shared" si="3"/>
        <v>5606000</v>
      </c>
      <c r="H249" s="23"/>
    </row>
    <row r="250" spans="2:8" x14ac:dyDescent="0.45">
      <c r="B250" s="12"/>
      <c r="C250" s="12"/>
      <c r="D250" s="22" t="s">
        <v>236</v>
      </c>
      <c r="E250" s="23">
        <f>+E251+E252+E253+E254+E255+E256</f>
        <v>0</v>
      </c>
      <c r="F250" s="23">
        <f>+F251+F252+F253+F254+F255+F256</f>
        <v>0</v>
      </c>
      <c r="G250" s="23">
        <f t="shared" si="3"/>
        <v>0</v>
      </c>
      <c r="H250" s="23"/>
    </row>
    <row r="251" spans="2:8" x14ac:dyDescent="0.45">
      <c r="B251" s="12"/>
      <c r="C251" s="12"/>
      <c r="D251" s="22" t="s">
        <v>237</v>
      </c>
      <c r="E251" s="23"/>
      <c r="F251" s="23"/>
      <c r="G251" s="23">
        <f t="shared" si="3"/>
        <v>0</v>
      </c>
      <c r="H251" s="23"/>
    </row>
    <row r="252" spans="2:8" x14ac:dyDescent="0.45">
      <c r="B252" s="12"/>
      <c r="C252" s="12"/>
      <c r="D252" s="22" t="s">
        <v>211</v>
      </c>
      <c r="E252" s="23"/>
      <c r="F252" s="23"/>
      <c r="G252" s="23">
        <f t="shared" si="3"/>
        <v>0</v>
      </c>
      <c r="H252" s="23"/>
    </row>
    <row r="253" spans="2:8" x14ac:dyDescent="0.45">
      <c r="B253" s="12"/>
      <c r="C253" s="12"/>
      <c r="D253" s="22" t="s">
        <v>238</v>
      </c>
      <c r="E253" s="23"/>
      <c r="F253" s="23"/>
      <c r="G253" s="23">
        <f t="shared" si="3"/>
        <v>0</v>
      </c>
      <c r="H253" s="23"/>
    </row>
    <row r="254" spans="2:8" x14ac:dyDescent="0.45">
      <c r="B254" s="12"/>
      <c r="C254" s="12"/>
      <c r="D254" s="22" t="s">
        <v>239</v>
      </c>
      <c r="E254" s="23"/>
      <c r="F254" s="23"/>
      <c r="G254" s="23">
        <f t="shared" si="3"/>
        <v>0</v>
      </c>
      <c r="H254" s="23"/>
    </row>
    <row r="255" spans="2:8" x14ac:dyDescent="0.45">
      <c r="B255" s="12"/>
      <c r="C255" s="12"/>
      <c r="D255" s="22" t="s">
        <v>212</v>
      </c>
      <c r="E255" s="23"/>
      <c r="F255" s="23"/>
      <c r="G255" s="23">
        <f t="shared" si="3"/>
        <v>0</v>
      </c>
      <c r="H255" s="23"/>
    </row>
    <row r="256" spans="2:8" x14ac:dyDescent="0.45">
      <c r="B256" s="12"/>
      <c r="C256" s="12"/>
      <c r="D256" s="22" t="s">
        <v>144</v>
      </c>
      <c r="E256" s="23"/>
      <c r="F256" s="23"/>
      <c r="G256" s="23">
        <f t="shared" si="3"/>
        <v>0</v>
      </c>
      <c r="H256" s="23"/>
    </row>
    <row r="257" spans="2:8" x14ac:dyDescent="0.45">
      <c r="B257" s="12"/>
      <c r="C257" s="15"/>
      <c r="D257" s="24" t="s">
        <v>240</v>
      </c>
      <c r="E257" s="25">
        <f>+E228+E229+E230+E231+E233+E234+E235+E242+E243+E244+E245+E246+E247+E248+E249+E250</f>
        <v>11026000</v>
      </c>
      <c r="F257" s="25">
        <f>+F228+F229+F230+F231+F233+F234+F235+F242+F243+F244+F245+F246+F247+F248+F249+F250</f>
        <v>1532120</v>
      </c>
      <c r="G257" s="25">
        <f t="shared" si="3"/>
        <v>9493880</v>
      </c>
      <c r="H257" s="25"/>
    </row>
    <row r="258" spans="2:8" x14ac:dyDescent="0.45">
      <c r="B258" s="15"/>
      <c r="C258" s="21" t="s">
        <v>241</v>
      </c>
      <c r="D258" s="19"/>
      <c r="E258" s="20">
        <f xml:space="preserve"> +E227 - E257</f>
        <v>-11026000</v>
      </c>
      <c r="F258" s="20">
        <f xml:space="preserve"> +F227 - F257</f>
        <v>-1532120</v>
      </c>
      <c r="G258" s="20">
        <f t="shared" si="3"/>
        <v>-9493880</v>
      </c>
      <c r="H258" s="20"/>
    </row>
    <row r="259" spans="2:8" x14ac:dyDescent="0.45">
      <c r="B259" s="26" t="s">
        <v>242</v>
      </c>
      <c r="C259" s="27"/>
      <c r="D259" s="28"/>
      <c r="E259" s="29">
        <v>718000</v>
      </c>
      <c r="F259" s="29"/>
      <c r="G259" s="29">
        <f>E259 + E260</f>
        <v>718000</v>
      </c>
      <c r="H259" s="29"/>
    </row>
    <row r="260" spans="2:8" x14ac:dyDescent="0.45">
      <c r="B260" s="30"/>
      <c r="C260" s="31"/>
      <c r="D260" s="32"/>
      <c r="E260" s="33"/>
      <c r="F260" s="33"/>
      <c r="G260" s="33"/>
      <c r="H260" s="33"/>
    </row>
    <row r="261" spans="2:8" x14ac:dyDescent="0.45">
      <c r="B261" s="21" t="s">
        <v>243</v>
      </c>
      <c r="C261" s="18"/>
      <c r="D261" s="19"/>
      <c r="E261" s="20">
        <f xml:space="preserve"> +E164 +E199 +E258 - (E259 + E260)</f>
        <v>0</v>
      </c>
      <c r="F261" s="20">
        <f xml:space="preserve"> +F164 +F199 +F258 - (F259 + F260)</f>
        <v>2540922</v>
      </c>
      <c r="G261" s="20">
        <f t="shared" ref="G261:G263" si="4">E261-F261</f>
        <v>-2540922</v>
      </c>
      <c r="H261" s="20"/>
    </row>
    <row r="262" spans="2:8" x14ac:dyDescent="0.45">
      <c r="B262" s="21" t="s">
        <v>244</v>
      </c>
      <c r="C262" s="18"/>
      <c r="D262" s="19"/>
      <c r="E262" s="20">
        <v>63359044</v>
      </c>
      <c r="F262" s="20">
        <v>63359044</v>
      </c>
      <c r="G262" s="20">
        <f t="shared" si="4"/>
        <v>0</v>
      </c>
      <c r="H262" s="20"/>
    </row>
    <row r="263" spans="2:8" x14ac:dyDescent="0.45">
      <c r="B263" s="21" t="s">
        <v>245</v>
      </c>
      <c r="C263" s="18"/>
      <c r="D263" s="19"/>
      <c r="E263" s="20">
        <f xml:space="preserve"> +E261 +E262</f>
        <v>63359044</v>
      </c>
      <c r="F263" s="20">
        <f xml:space="preserve"> +F261 +F262</f>
        <v>65899966</v>
      </c>
      <c r="G263" s="20">
        <f t="shared" si="4"/>
        <v>-2540922</v>
      </c>
      <c r="H263" s="20"/>
    </row>
    <row r="264" spans="2:8" x14ac:dyDescent="0.45">
      <c r="B264" s="34"/>
      <c r="C264" s="34"/>
      <c r="D264" s="34"/>
      <c r="E264" s="34"/>
      <c r="F264" s="34"/>
      <c r="G264" s="34"/>
      <c r="H264" s="34"/>
    </row>
    <row r="265" spans="2:8" x14ac:dyDescent="0.45">
      <c r="B265" s="34"/>
      <c r="C265" s="34"/>
      <c r="D265" s="34"/>
      <c r="E265" s="34"/>
      <c r="F265" s="34"/>
      <c r="G265" s="34"/>
      <c r="H265" s="34"/>
    </row>
    <row r="266" spans="2:8" x14ac:dyDescent="0.45">
      <c r="B266" s="34"/>
      <c r="C266" s="34"/>
      <c r="D266" s="34"/>
      <c r="E266" s="34"/>
      <c r="F266" s="34"/>
      <c r="G266" s="34"/>
      <c r="H266" s="34"/>
    </row>
    <row r="267" spans="2:8" x14ac:dyDescent="0.45">
      <c r="B267" s="34"/>
      <c r="C267" s="34"/>
      <c r="D267" s="34"/>
      <c r="E267" s="34"/>
      <c r="F267" s="34"/>
      <c r="G267" s="34"/>
      <c r="H267" s="34"/>
    </row>
    <row r="268" spans="2:8" x14ac:dyDescent="0.45">
      <c r="B268" s="34"/>
      <c r="C268" s="34"/>
      <c r="D268" s="34"/>
      <c r="E268" s="34"/>
      <c r="F268" s="34"/>
      <c r="G268" s="34"/>
      <c r="H268" s="34"/>
    </row>
    <row r="269" spans="2:8" x14ac:dyDescent="0.45">
      <c r="B269" s="34"/>
      <c r="C269" s="34"/>
      <c r="D269" s="34"/>
      <c r="E269" s="34"/>
      <c r="F269" s="34"/>
      <c r="G269" s="34"/>
      <c r="H269" s="34"/>
    </row>
    <row r="270" spans="2:8" x14ac:dyDescent="0.45">
      <c r="B270" s="34"/>
      <c r="C270" s="34"/>
      <c r="D270" s="34"/>
      <c r="E270" s="34"/>
      <c r="F270" s="34"/>
      <c r="G270" s="34"/>
      <c r="H270" s="34"/>
    </row>
    <row r="271" spans="2:8" x14ac:dyDescent="0.45">
      <c r="B271" s="34"/>
      <c r="C271" s="34"/>
      <c r="D271" s="34"/>
      <c r="E271" s="34"/>
      <c r="F271" s="34"/>
      <c r="G271" s="34"/>
      <c r="H271" s="34"/>
    </row>
    <row r="272" spans="2:8" x14ac:dyDescent="0.45">
      <c r="B272" s="34"/>
      <c r="C272" s="34"/>
      <c r="D272" s="34"/>
      <c r="E272" s="34"/>
      <c r="F272" s="34"/>
      <c r="G272" s="34"/>
      <c r="H272" s="34"/>
    </row>
    <row r="273" spans="2:8" x14ac:dyDescent="0.45">
      <c r="B273" s="34"/>
      <c r="C273" s="34"/>
      <c r="D273" s="34"/>
      <c r="E273" s="34"/>
      <c r="F273" s="34"/>
      <c r="G273" s="34"/>
      <c r="H273" s="34"/>
    </row>
  </sheetData>
  <mergeCells count="12">
    <mergeCell ref="B165:B199"/>
    <mergeCell ref="C165:C180"/>
    <mergeCell ref="C181:C198"/>
    <mergeCell ref="B200:B258"/>
    <mergeCell ref="C200:C227"/>
    <mergeCell ref="C228:C257"/>
    <mergeCell ref="B2:H2"/>
    <mergeCell ref="B3:H3"/>
    <mergeCell ref="B5:D5"/>
    <mergeCell ref="B6:B164"/>
    <mergeCell ref="C6:C79"/>
    <mergeCell ref="C80:C163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C39DD-913C-4095-B358-552295C08BC1}">
  <sheetPr>
    <pageSetUpPr fitToPage="1"/>
  </sheetPr>
  <dimension ref="B1:H273"/>
  <sheetViews>
    <sheetView showGridLines="0" tabSelected="1" workbookViewId="0"/>
  </sheetViews>
  <sheetFormatPr defaultRowHeight="18" x14ac:dyDescent="0.45"/>
  <cols>
    <col min="1" max="3" width="3" customWidth="1"/>
    <col min="4" max="4" width="54.5" customWidth="1"/>
    <col min="5" max="8" width="21.296875" customWidth="1"/>
  </cols>
  <sheetData>
    <row r="1" spans="2:8" ht="22.8" x14ac:dyDescent="0.45">
      <c r="B1" s="1"/>
      <c r="C1" s="1"/>
      <c r="D1" s="1"/>
      <c r="E1" s="2"/>
      <c r="F1" s="2"/>
      <c r="G1" s="3"/>
      <c r="H1" s="3" t="s">
        <v>0</v>
      </c>
    </row>
    <row r="2" spans="2:8" ht="22.8" x14ac:dyDescent="0.45">
      <c r="B2" s="4" t="s">
        <v>252</v>
      </c>
      <c r="C2" s="4"/>
      <c r="D2" s="4"/>
      <c r="E2" s="4"/>
      <c r="F2" s="4"/>
      <c r="G2" s="4"/>
      <c r="H2" s="4"/>
    </row>
    <row r="3" spans="2:8" ht="22.8" x14ac:dyDescent="0.45">
      <c r="B3" s="5" t="s">
        <v>2</v>
      </c>
      <c r="C3" s="5"/>
      <c r="D3" s="5"/>
      <c r="E3" s="5"/>
      <c r="F3" s="5"/>
      <c r="G3" s="5"/>
      <c r="H3" s="5"/>
    </row>
    <row r="4" spans="2:8" x14ac:dyDescent="0.45">
      <c r="B4" s="6"/>
      <c r="C4" s="6"/>
      <c r="D4" s="6"/>
      <c r="E4" s="6"/>
      <c r="F4" s="2"/>
      <c r="G4" s="2"/>
      <c r="H4" s="6" t="s">
        <v>3</v>
      </c>
    </row>
    <row r="5" spans="2:8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5">
      <c r="B6" s="9" t="s">
        <v>9</v>
      </c>
      <c r="C6" s="9" t="s">
        <v>10</v>
      </c>
      <c r="D6" s="10" t="s">
        <v>11</v>
      </c>
      <c r="E6" s="11">
        <f>+E7+E11+E18+E25+E28+E32+E45+E55</f>
        <v>0</v>
      </c>
      <c r="F6" s="11">
        <f>+F7+F11+F18+F25+F28+F32+F45+F55</f>
        <v>0</v>
      </c>
      <c r="G6" s="11">
        <f>E6-F6</f>
        <v>0</v>
      </c>
      <c r="H6" s="11"/>
    </row>
    <row r="7" spans="2:8" x14ac:dyDescent="0.45">
      <c r="B7" s="12"/>
      <c r="C7" s="12"/>
      <c r="D7" s="13" t="s">
        <v>12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  <c r="H7" s="14"/>
    </row>
    <row r="8" spans="2:8" x14ac:dyDescent="0.45">
      <c r="B8" s="12"/>
      <c r="C8" s="12"/>
      <c r="D8" s="13" t="s">
        <v>13</v>
      </c>
      <c r="E8" s="14"/>
      <c r="F8" s="14"/>
      <c r="G8" s="14">
        <f t="shared" si="0"/>
        <v>0</v>
      </c>
      <c r="H8" s="14"/>
    </row>
    <row r="9" spans="2:8" x14ac:dyDescent="0.45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5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x14ac:dyDescent="0.45">
      <c r="B11" s="12"/>
      <c r="C11" s="12"/>
      <c r="D11" s="13" t="s">
        <v>16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  <c r="H11" s="14"/>
    </row>
    <row r="12" spans="2:8" x14ac:dyDescent="0.45">
      <c r="B12" s="12"/>
      <c r="C12" s="12"/>
      <c r="D12" s="13" t="s">
        <v>13</v>
      </c>
      <c r="E12" s="14"/>
      <c r="F12" s="14"/>
      <c r="G12" s="14">
        <f t="shared" si="0"/>
        <v>0</v>
      </c>
      <c r="H12" s="14"/>
    </row>
    <row r="13" spans="2:8" x14ac:dyDescent="0.45">
      <c r="B13" s="12"/>
      <c r="C13" s="12"/>
      <c r="D13" s="13" t="s">
        <v>17</v>
      </c>
      <c r="E13" s="14"/>
      <c r="F13" s="14"/>
      <c r="G13" s="14">
        <f t="shared" si="0"/>
        <v>0</v>
      </c>
      <c r="H13" s="14"/>
    </row>
    <row r="14" spans="2:8" x14ac:dyDescent="0.45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x14ac:dyDescent="0.45">
      <c r="B15" s="12"/>
      <c r="C15" s="12"/>
      <c r="D15" s="13" t="s">
        <v>19</v>
      </c>
      <c r="E15" s="14"/>
      <c r="F15" s="14"/>
      <c r="G15" s="14">
        <f t="shared" si="0"/>
        <v>0</v>
      </c>
      <c r="H15" s="14"/>
    </row>
    <row r="16" spans="2:8" x14ac:dyDescent="0.45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x14ac:dyDescent="0.45">
      <c r="B17" s="12"/>
      <c r="C17" s="12"/>
      <c r="D17" s="13" t="s">
        <v>21</v>
      </c>
      <c r="E17" s="14"/>
      <c r="F17" s="14"/>
      <c r="G17" s="14">
        <f t="shared" si="0"/>
        <v>0</v>
      </c>
      <c r="H17" s="14"/>
    </row>
    <row r="18" spans="2:8" x14ac:dyDescent="0.45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x14ac:dyDescent="0.45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x14ac:dyDescent="0.45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5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5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x14ac:dyDescent="0.45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5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5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x14ac:dyDescent="0.45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x14ac:dyDescent="0.45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x14ac:dyDescent="0.45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x14ac:dyDescent="0.45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x14ac:dyDescent="0.45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5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x14ac:dyDescent="0.45">
      <c r="B32" s="12"/>
      <c r="C32" s="12"/>
      <c r="D32" s="13" t="s">
        <v>30</v>
      </c>
      <c r="E32" s="14">
        <f>+E33+E34+E35+E36+E37+E38+E39+E40+E41+E42+E43+E44</f>
        <v>0</v>
      </c>
      <c r="F32" s="14">
        <f>+F33+F34+F35+F36+F37+F38+F39+F40+F41+F42+F43+F44</f>
        <v>0</v>
      </c>
      <c r="G32" s="14">
        <f t="shared" si="0"/>
        <v>0</v>
      </c>
      <c r="H32" s="14"/>
    </row>
    <row r="33" spans="2:8" x14ac:dyDescent="0.45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x14ac:dyDescent="0.45">
      <c r="B34" s="12"/>
      <c r="C34" s="12"/>
      <c r="D34" s="13" t="s">
        <v>32</v>
      </c>
      <c r="E34" s="14"/>
      <c r="F34" s="14"/>
      <c r="G34" s="14">
        <f t="shared" si="0"/>
        <v>0</v>
      </c>
      <c r="H34" s="14"/>
    </row>
    <row r="35" spans="2:8" x14ac:dyDescent="0.45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5">
      <c r="B36" s="12"/>
      <c r="C36" s="12"/>
      <c r="D36" s="13" t="s">
        <v>34</v>
      </c>
      <c r="E36" s="14"/>
      <c r="F36" s="14"/>
      <c r="G36" s="14">
        <f t="shared" si="0"/>
        <v>0</v>
      </c>
      <c r="H36" s="14"/>
    </row>
    <row r="37" spans="2:8" x14ac:dyDescent="0.45">
      <c r="B37" s="12"/>
      <c r="C37" s="12"/>
      <c r="D37" s="13" t="s">
        <v>35</v>
      </c>
      <c r="E37" s="14"/>
      <c r="F37" s="14"/>
      <c r="G37" s="14">
        <f t="shared" si="0"/>
        <v>0</v>
      </c>
      <c r="H37" s="14"/>
    </row>
    <row r="38" spans="2:8" x14ac:dyDescent="0.45">
      <c r="B38" s="12"/>
      <c r="C38" s="12"/>
      <c r="D38" s="13" t="s">
        <v>36</v>
      </c>
      <c r="E38" s="14"/>
      <c r="F38" s="14"/>
      <c r="G38" s="14">
        <f t="shared" si="0"/>
        <v>0</v>
      </c>
      <c r="H38" s="14"/>
    </row>
    <row r="39" spans="2:8" x14ac:dyDescent="0.45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x14ac:dyDescent="0.45">
      <c r="B40" s="12"/>
      <c r="C40" s="12"/>
      <c r="D40" s="13" t="s">
        <v>38</v>
      </c>
      <c r="E40" s="14"/>
      <c r="F40" s="14"/>
      <c r="G40" s="14">
        <f t="shared" si="0"/>
        <v>0</v>
      </c>
      <c r="H40" s="14"/>
    </row>
    <row r="41" spans="2:8" x14ac:dyDescent="0.45">
      <c r="B41" s="12"/>
      <c r="C41" s="12"/>
      <c r="D41" s="13" t="s">
        <v>39</v>
      </c>
      <c r="E41" s="14"/>
      <c r="F41" s="14"/>
      <c r="G41" s="14">
        <f t="shared" si="0"/>
        <v>0</v>
      </c>
      <c r="H41" s="14"/>
    </row>
    <row r="42" spans="2:8" x14ac:dyDescent="0.45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x14ac:dyDescent="0.45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5">
      <c r="B44" s="12"/>
      <c r="C44" s="12"/>
      <c r="D44" s="13" t="s">
        <v>42</v>
      </c>
      <c r="E44" s="14"/>
      <c r="F44" s="14"/>
      <c r="G44" s="14">
        <f t="shared" si="0"/>
        <v>0</v>
      </c>
      <c r="H44" s="14"/>
    </row>
    <row r="45" spans="2:8" x14ac:dyDescent="0.45">
      <c r="B45" s="12"/>
      <c r="C45" s="12"/>
      <c r="D45" s="13" t="s">
        <v>43</v>
      </c>
      <c r="E45" s="14">
        <f>+E46+E47+E48+E49+E50+E51+E52+E53+E54</f>
        <v>0</v>
      </c>
      <c r="F45" s="14">
        <f>+F46+F47+F48+F49+F50+F51+F52+F53+F54</f>
        <v>0</v>
      </c>
      <c r="G45" s="14">
        <f t="shared" si="0"/>
        <v>0</v>
      </c>
      <c r="H45" s="14"/>
    </row>
    <row r="46" spans="2:8" x14ac:dyDescent="0.45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5">
      <c r="B47" s="12"/>
      <c r="C47" s="12"/>
      <c r="D47" s="13" t="s">
        <v>45</v>
      </c>
      <c r="E47" s="14"/>
      <c r="F47" s="14"/>
      <c r="G47" s="14">
        <f t="shared" si="0"/>
        <v>0</v>
      </c>
      <c r="H47" s="14"/>
    </row>
    <row r="48" spans="2:8" x14ac:dyDescent="0.45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5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5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5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5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x14ac:dyDescent="0.45">
      <c r="B53" s="12"/>
      <c r="C53" s="12"/>
      <c r="D53" s="13" t="s">
        <v>51</v>
      </c>
      <c r="E53" s="14"/>
      <c r="F53" s="14"/>
      <c r="G53" s="14">
        <f t="shared" si="0"/>
        <v>0</v>
      </c>
      <c r="H53" s="14"/>
    </row>
    <row r="54" spans="2:8" x14ac:dyDescent="0.45">
      <c r="B54" s="12"/>
      <c r="C54" s="12"/>
      <c r="D54" s="13" t="s">
        <v>52</v>
      </c>
      <c r="E54" s="14"/>
      <c r="F54" s="14"/>
      <c r="G54" s="14">
        <f t="shared" si="0"/>
        <v>0</v>
      </c>
      <c r="H54" s="14"/>
    </row>
    <row r="55" spans="2:8" x14ac:dyDescent="0.45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x14ac:dyDescent="0.45">
      <c r="B56" s="12"/>
      <c r="C56" s="12"/>
      <c r="D56" s="13" t="s">
        <v>54</v>
      </c>
      <c r="E56" s="14">
        <f>+E57+E64</f>
        <v>0</v>
      </c>
      <c r="F56" s="14">
        <f>+F57+F64</f>
        <v>0</v>
      </c>
      <c r="G56" s="14">
        <f t="shared" si="0"/>
        <v>0</v>
      </c>
      <c r="H56" s="14"/>
    </row>
    <row r="57" spans="2:8" x14ac:dyDescent="0.45">
      <c r="B57" s="12"/>
      <c r="C57" s="12"/>
      <c r="D57" s="13" t="s">
        <v>55</v>
      </c>
      <c r="E57" s="14">
        <f>+E58+E59+E60+E61+E62+E63</f>
        <v>0</v>
      </c>
      <c r="F57" s="14">
        <f>+F58+F59+F60+F61+F62+F63</f>
        <v>0</v>
      </c>
      <c r="G57" s="14">
        <f t="shared" si="0"/>
        <v>0</v>
      </c>
      <c r="H57" s="14"/>
    </row>
    <row r="58" spans="2:8" x14ac:dyDescent="0.45">
      <c r="B58" s="12"/>
      <c r="C58" s="12"/>
      <c r="D58" s="13" t="s">
        <v>56</v>
      </c>
      <c r="E58" s="14"/>
      <c r="F58" s="14"/>
      <c r="G58" s="14">
        <f t="shared" si="0"/>
        <v>0</v>
      </c>
      <c r="H58" s="14"/>
    </row>
    <row r="59" spans="2:8" x14ac:dyDescent="0.45">
      <c r="B59" s="12"/>
      <c r="C59" s="12"/>
      <c r="D59" s="13" t="s">
        <v>42</v>
      </c>
      <c r="E59" s="14"/>
      <c r="F59" s="14"/>
      <c r="G59" s="14">
        <f t="shared" si="0"/>
        <v>0</v>
      </c>
      <c r="H59" s="14"/>
    </row>
    <row r="60" spans="2:8" x14ac:dyDescent="0.45">
      <c r="B60" s="12"/>
      <c r="C60" s="12"/>
      <c r="D60" s="13" t="s">
        <v>44</v>
      </c>
      <c r="E60" s="14"/>
      <c r="F60" s="14"/>
      <c r="G60" s="14">
        <f t="shared" si="0"/>
        <v>0</v>
      </c>
      <c r="H60" s="14"/>
    </row>
    <row r="61" spans="2:8" x14ac:dyDescent="0.45">
      <c r="B61" s="12"/>
      <c r="C61" s="12"/>
      <c r="D61" s="13" t="s">
        <v>45</v>
      </c>
      <c r="E61" s="14"/>
      <c r="F61" s="14"/>
      <c r="G61" s="14">
        <f t="shared" si="0"/>
        <v>0</v>
      </c>
      <c r="H61" s="14"/>
    </row>
    <row r="62" spans="2:8" x14ac:dyDescent="0.45">
      <c r="B62" s="12"/>
      <c r="C62" s="12"/>
      <c r="D62" s="13" t="s">
        <v>46</v>
      </c>
      <c r="E62" s="14"/>
      <c r="F62" s="14"/>
      <c r="G62" s="14">
        <f t="shared" si="0"/>
        <v>0</v>
      </c>
      <c r="H62" s="14"/>
    </row>
    <row r="63" spans="2:8" x14ac:dyDescent="0.45">
      <c r="B63" s="12"/>
      <c r="C63" s="12"/>
      <c r="D63" s="13" t="s">
        <v>52</v>
      </c>
      <c r="E63" s="14"/>
      <c r="F63" s="14"/>
      <c r="G63" s="14">
        <f t="shared" si="0"/>
        <v>0</v>
      </c>
      <c r="H63" s="14"/>
    </row>
    <row r="64" spans="2:8" x14ac:dyDescent="0.45">
      <c r="B64" s="12"/>
      <c r="C64" s="12"/>
      <c r="D64" s="13" t="s">
        <v>43</v>
      </c>
      <c r="E64" s="14">
        <f>+E65</f>
        <v>0</v>
      </c>
      <c r="F64" s="14">
        <f>+F65</f>
        <v>0</v>
      </c>
      <c r="G64" s="14">
        <f t="shared" si="0"/>
        <v>0</v>
      </c>
      <c r="H64" s="14"/>
    </row>
    <row r="65" spans="2:8" x14ac:dyDescent="0.45">
      <c r="B65" s="12"/>
      <c r="C65" s="12"/>
      <c r="D65" s="13" t="s">
        <v>52</v>
      </c>
      <c r="E65" s="14"/>
      <c r="F65" s="14"/>
      <c r="G65" s="14">
        <f t="shared" si="0"/>
        <v>0</v>
      </c>
      <c r="H65" s="14"/>
    </row>
    <row r="66" spans="2:8" x14ac:dyDescent="0.45">
      <c r="B66" s="12"/>
      <c r="C66" s="12"/>
      <c r="D66" s="13" t="s">
        <v>57</v>
      </c>
      <c r="E66" s="14">
        <f>+E67+E68</f>
        <v>3230000</v>
      </c>
      <c r="F66" s="14">
        <f>+F67+F68</f>
        <v>3230000</v>
      </c>
      <c r="G66" s="14">
        <f t="shared" si="0"/>
        <v>0</v>
      </c>
      <c r="H66" s="14"/>
    </row>
    <row r="67" spans="2:8" x14ac:dyDescent="0.45">
      <c r="B67" s="12"/>
      <c r="C67" s="12"/>
      <c r="D67" s="13" t="s">
        <v>58</v>
      </c>
      <c r="E67" s="14">
        <v>1820000</v>
      </c>
      <c r="F67" s="14">
        <v>1820000</v>
      </c>
      <c r="G67" s="14">
        <f t="shared" si="0"/>
        <v>0</v>
      </c>
      <c r="H67" s="14"/>
    </row>
    <row r="68" spans="2:8" x14ac:dyDescent="0.45">
      <c r="B68" s="12"/>
      <c r="C68" s="12"/>
      <c r="D68" s="13" t="s">
        <v>59</v>
      </c>
      <c r="E68" s="14">
        <v>1410000</v>
      </c>
      <c r="F68" s="14">
        <v>1410000</v>
      </c>
      <c r="G68" s="14">
        <f t="shared" si="0"/>
        <v>0</v>
      </c>
      <c r="H68" s="14"/>
    </row>
    <row r="69" spans="2:8" x14ac:dyDescent="0.45">
      <c r="B69" s="12"/>
      <c r="C69" s="12"/>
      <c r="D69" s="13" t="s">
        <v>60</v>
      </c>
      <c r="E69" s="14"/>
      <c r="F69" s="14"/>
      <c r="G69" s="14">
        <f t="shared" si="0"/>
        <v>0</v>
      </c>
      <c r="H69" s="14"/>
    </row>
    <row r="70" spans="2:8" x14ac:dyDescent="0.45">
      <c r="B70" s="12"/>
      <c r="C70" s="12"/>
      <c r="D70" s="13" t="s">
        <v>61</v>
      </c>
      <c r="E70" s="14"/>
      <c r="F70" s="14"/>
      <c r="G70" s="14">
        <f t="shared" si="0"/>
        <v>0</v>
      </c>
      <c r="H70" s="14"/>
    </row>
    <row r="71" spans="2:8" x14ac:dyDescent="0.45">
      <c r="B71" s="12"/>
      <c r="C71" s="12"/>
      <c r="D71" s="13" t="s">
        <v>62</v>
      </c>
      <c r="E71" s="14"/>
      <c r="F71" s="14">
        <v>560</v>
      </c>
      <c r="G71" s="14">
        <f t="shared" ref="G71:G134" si="1">E71-F71</f>
        <v>-560</v>
      </c>
      <c r="H71" s="14"/>
    </row>
    <row r="72" spans="2:8" x14ac:dyDescent="0.45">
      <c r="B72" s="12"/>
      <c r="C72" s="12"/>
      <c r="D72" s="13" t="s">
        <v>63</v>
      </c>
      <c r="E72" s="14">
        <f>+E73+E74+E75+E77</f>
        <v>1000</v>
      </c>
      <c r="F72" s="14">
        <f>+F73+F74+F75+F77</f>
        <v>0</v>
      </c>
      <c r="G72" s="14">
        <f t="shared" si="1"/>
        <v>1000</v>
      </c>
      <c r="H72" s="14"/>
    </row>
    <row r="73" spans="2:8" x14ac:dyDescent="0.45">
      <c r="B73" s="12"/>
      <c r="C73" s="12"/>
      <c r="D73" s="13" t="s">
        <v>64</v>
      </c>
      <c r="E73" s="14"/>
      <c r="F73" s="14"/>
      <c r="G73" s="14">
        <f t="shared" si="1"/>
        <v>0</v>
      </c>
      <c r="H73" s="14"/>
    </row>
    <row r="74" spans="2:8" x14ac:dyDescent="0.45">
      <c r="B74" s="12"/>
      <c r="C74" s="12"/>
      <c r="D74" s="13" t="s">
        <v>65</v>
      </c>
      <c r="E74" s="14"/>
      <c r="F74" s="14"/>
      <c r="G74" s="14">
        <f t="shared" si="1"/>
        <v>0</v>
      </c>
      <c r="H74" s="14"/>
    </row>
    <row r="75" spans="2:8" x14ac:dyDescent="0.45">
      <c r="B75" s="12"/>
      <c r="C75" s="12"/>
      <c r="D75" s="13" t="s">
        <v>66</v>
      </c>
      <c r="E75" s="14">
        <f>+E76</f>
        <v>0</v>
      </c>
      <c r="F75" s="14">
        <f>+F76</f>
        <v>0</v>
      </c>
      <c r="G75" s="14">
        <f t="shared" si="1"/>
        <v>0</v>
      </c>
      <c r="H75" s="14"/>
    </row>
    <row r="76" spans="2:8" x14ac:dyDescent="0.45">
      <c r="B76" s="12"/>
      <c r="C76" s="12"/>
      <c r="D76" s="13" t="s">
        <v>67</v>
      </c>
      <c r="E76" s="14"/>
      <c r="F76" s="14"/>
      <c r="G76" s="14">
        <f t="shared" si="1"/>
        <v>0</v>
      </c>
      <c r="H76" s="14"/>
    </row>
    <row r="77" spans="2:8" x14ac:dyDescent="0.45">
      <c r="B77" s="12"/>
      <c r="C77" s="12"/>
      <c r="D77" s="13" t="s">
        <v>68</v>
      </c>
      <c r="E77" s="14">
        <v>1000</v>
      </c>
      <c r="F77" s="14"/>
      <c r="G77" s="14">
        <f t="shared" si="1"/>
        <v>1000</v>
      </c>
      <c r="H77" s="14"/>
    </row>
    <row r="78" spans="2:8" x14ac:dyDescent="0.45">
      <c r="B78" s="12"/>
      <c r="C78" s="12"/>
      <c r="D78" s="13" t="s">
        <v>69</v>
      </c>
      <c r="E78" s="14"/>
      <c r="F78" s="14"/>
      <c r="G78" s="14">
        <f t="shared" si="1"/>
        <v>0</v>
      </c>
      <c r="H78" s="14"/>
    </row>
    <row r="79" spans="2:8" x14ac:dyDescent="0.45">
      <c r="B79" s="12"/>
      <c r="C79" s="15"/>
      <c r="D79" s="16" t="s">
        <v>70</v>
      </c>
      <c r="E79" s="17">
        <f>+E6+E56+E66+E69+E70+E71+E72+E78</f>
        <v>3231000</v>
      </c>
      <c r="F79" s="17">
        <f>+F6+F56+F66+F69+F70+F71+F72+F78</f>
        <v>3230560</v>
      </c>
      <c r="G79" s="17">
        <f t="shared" si="1"/>
        <v>440</v>
      </c>
      <c r="H79" s="17"/>
    </row>
    <row r="80" spans="2:8" x14ac:dyDescent="0.45">
      <c r="B80" s="12"/>
      <c r="C80" s="9" t="s">
        <v>71</v>
      </c>
      <c r="D80" s="13" t="s">
        <v>72</v>
      </c>
      <c r="E80" s="14">
        <f>+E81+E82+E83+E104+E105+E106+E107+E108</f>
        <v>1375000</v>
      </c>
      <c r="F80" s="14">
        <f>+F81+F82+F83+F104+F105+F106+F107+F108</f>
        <v>1326875</v>
      </c>
      <c r="G80" s="14">
        <f t="shared" si="1"/>
        <v>48125</v>
      </c>
      <c r="H80" s="14"/>
    </row>
    <row r="81" spans="2:8" x14ac:dyDescent="0.45">
      <c r="B81" s="12"/>
      <c r="C81" s="12"/>
      <c r="D81" s="13" t="s">
        <v>73</v>
      </c>
      <c r="E81" s="14"/>
      <c r="F81" s="14"/>
      <c r="G81" s="14">
        <f t="shared" si="1"/>
        <v>0</v>
      </c>
      <c r="H81" s="14"/>
    </row>
    <row r="82" spans="2:8" x14ac:dyDescent="0.45">
      <c r="B82" s="12"/>
      <c r="C82" s="12"/>
      <c r="D82" s="13" t="s">
        <v>74</v>
      </c>
      <c r="E82" s="14"/>
      <c r="F82" s="14"/>
      <c r="G82" s="14">
        <f t="shared" si="1"/>
        <v>0</v>
      </c>
      <c r="H82" s="14"/>
    </row>
    <row r="83" spans="2:8" x14ac:dyDescent="0.45">
      <c r="B83" s="12"/>
      <c r="C83" s="12"/>
      <c r="D83" s="13" t="s">
        <v>75</v>
      </c>
      <c r="E83" s="14">
        <f>+E84+E85+E86+E87+E88+E89+E90+E91+E92+E93+E94+E95+E96+E97+E98+E99+E100+E101+E102+E103</f>
        <v>0</v>
      </c>
      <c r="F83" s="14">
        <f>+F84+F85+F86+F87+F88+F89+F90+F91+F92+F93+F94+F95+F96+F97+F98+F99+F100+F101+F102+F103</f>
        <v>0</v>
      </c>
      <c r="G83" s="14">
        <f t="shared" si="1"/>
        <v>0</v>
      </c>
      <c r="H83" s="14"/>
    </row>
    <row r="84" spans="2:8" x14ac:dyDescent="0.45">
      <c r="B84" s="12"/>
      <c r="C84" s="12"/>
      <c r="D84" s="13" t="s">
        <v>76</v>
      </c>
      <c r="E84" s="14"/>
      <c r="F84" s="14"/>
      <c r="G84" s="14">
        <f t="shared" si="1"/>
        <v>0</v>
      </c>
      <c r="H84" s="14"/>
    </row>
    <row r="85" spans="2:8" x14ac:dyDescent="0.45">
      <c r="B85" s="12"/>
      <c r="C85" s="12"/>
      <c r="D85" s="13" t="s">
        <v>77</v>
      </c>
      <c r="E85" s="14"/>
      <c r="F85" s="14"/>
      <c r="G85" s="14">
        <f t="shared" si="1"/>
        <v>0</v>
      </c>
      <c r="H85" s="14"/>
    </row>
    <row r="86" spans="2:8" x14ac:dyDescent="0.45">
      <c r="B86" s="12"/>
      <c r="C86" s="12"/>
      <c r="D86" s="13" t="s">
        <v>78</v>
      </c>
      <c r="E86" s="14"/>
      <c r="F86" s="14"/>
      <c r="G86" s="14">
        <f t="shared" si="1"/>
        <v>0</v>
      </c>
      <c r="H86" s="14"/>
    </row>
    <row r="87" spans="2:8" x14ac:dyDescent="0.45">
      <c r="B87" s="12"/>
      <c r="C87" s="12"/>
      <c r="D87" s="13" t="s">
        <v>79</v>
      </c>
      <c r="E87" s="14"/>
      <c r="F87" s="14"/>
      <c r="G87" s="14">
        <f t="shared" si="1"/>
        <v>0</v>
      </c>
      <c r="H87" s="14"/>
    </row>
    <row r="88" spans="2:8" x14ac:dyDescent="0.45">
      <c r="B88" s="12"/>
      <c r="C88" s="12"/>
      <c r="D88" s="13" t="s">
        <v>80</v>
      </c>
      <c r="E88" s="14"/>
      <c r="F88" s="14"/>
      <c r="G88" s="14">
        <f t="shared" si="1"/>
        <v>0</v>
      </c>
      <c r="H88" s="14"/>
    </row>
    <row r="89" spans="2:8" x14ac:dyDescent="0.45">
      <c r="B89" s="12"/>
      <c r="C89" s="12"/>
      <c r="D89" s="13" t="s">
        <v>81</v>
      </c>
      <c r="E89" s="14"/>
      <c r="F89" s="14"/>
      <c r="G89" s="14">
        <f t="shared" si="1"/>
        <v>0</v>
      </c>
      <c r="H89" s="14"/>
    </row>
    <row r="90" spans="2:8" x14ac:dyDescent="0.45">
      <c r="B90" s="12"/>
      <c r="C90" s="12"/>
      <c r="D90" s="13" t="s">
        <v>82</v>
      </c>
      <c r="E90" s="14"/>
      <c r="F90" s="14"/>
      <c r="G90" s="14">
        <f t="shared" si="1"/>
        <v>0</v>
      </c>
      <c r="H90" s="14"/>
    </row>
    <row r="91" spans="2:8" x14ac:dyDescent="0.45">
      <c r="B91" s="12"/>
      <c r="C91" s="12"/>
      <c r="D91" s="13" t="s">
        <v>83</v>
      </c>
      <c r="E91" s="14"/>
      <c r="F91" s="14"/>
      <c r="G91" s="14">
        <f t="shared" si="1"/>
        <v>0</v>
      </c>
      <c r="H91" s="14"/>
    </row>
    <row r="92" spans="2:8" x14ac:dyDescent="0.45">
      <c r="B92" s="12"/>
      <c r="C92" s="12"/>
      <c r="D92" s="13" t="s">
        <v>84</v>
      </c>
      <c r="E92" s="14"/>
      <c r="F92" s="14"/>
      <c r="G92" s="14">
        <f t="shared" si="1"/>
        <v>0</v>
      </c>
      <c r="H92" s="14"/>
    </row>
    <row r="93" spans="2:8" x14ac:dyDescent="0.45">
      <c r="B93" s="12"/>
      <c r="C93" s="12"/>
      <c r="D93" s="13" t="s">
        <v>85</v>
      </c>
      <c r="E93" s="14"/>
      <c r="F93" s="14"/>
      <c r="G93" s="14">
        <f t="shared" si="1"/>
        <v>0</v>
      </c>
      <c r="H93" s="14"/>
    </row>
    <row r="94" spans="2:8" x14ac:dyDescent="0.45">
      <c r="B94" s="12"/>
      <c r="C94" s="12"/>
      <c r="D94" s="13" t="s">
        <v>86</v>
      </c>
      <c r="E94" s="14"/>
      <c r="F94" s="14"/>
      <c r="G94" s="14">
        <f t="shared" si="1"/>
        <v>0</v>
      </c>
      <c r="H94" s="14"/>
    </row>
    <row r="95" spans="2:8" x14ac:dyDescent="0.45">
      <c r="B95" s="12"/>
      <c r="C95" s="12"/>
      <c r="D95" s="13" t="s">
        <v>87</v>
      </c>
      <c r="E95" s="14"/>
      <c r="F95" s="14"/>
      <c r="G95" s="14">
        <f t="shared" si="1"/>
        <v>0</v>
      </c>
      <c r="H95" s="14"/>
    </row>
    <row r="96" spans="2:8" x14ac:dyDescent="0.45">
      <c r="B96" s="12"/>
      <c r="C96" s="12"/>
      <c r="D96" s="13" t="s">
        <v>88</v>
      </c>
      <c r="E96" s="14"/>
      <c r="F96" s="14"/>
      <c r="G96" s="14">
        <f t="shared" si="1"/>
        <v>0</v>
      </c>
      <c r="H96" s="14"/>
    </row>
    <row r="97" spans="2:8" x14ac:dyDescent="0.45">
      <c r="B97" s="12"/>
      <c r="C97" s="12"/>
      <c r="D97" s="13" t="s">
        <v>89</v>
      </c>
      <c r="E97" s="14"/>
      <c r="F97" s="14"/>
      <c r="G97" s="14">
        <f t="shared" si="1"/>
        <v>0</v>
      </c>
      <c r="H97" s="14"/>
    </row>
    <row r="98" spans="2:8" x14ac:dyDescent="0.45">
      <c r="B98" s="12"/>
      <c r="C98" s="12"/>
      <c r="D98" s="13" t="s">
        <v>90</v>
      </c>
      <c r="E98" s="14"/>
      <c r="F98" s="14"/>
      <c r="G98" s="14">
        <f t="shared" si="1"/>
        <v>0</v>
      </c>
      <c r="H98" s="14"/>
    </row>
    <row r="99" spans="2:8" x14ac:dyDescent="0.45">
      <c r="B99" s="12"/>
      <c r="C99" s="12"/>
      <c r="D99" s="13" t="s">
        <v>91</v>
      </c>
      <c r="E99" s="14"/>
      <c r="F99" s="14"/>
      <c r="G99" s="14">
        <f t="shared" si="1"/>
        <v>0</v>
      </c>
      <c r="H99" s="14"/>
    </row>
    <row r="100" spans="2:8" x14ac:dyDescent="0.45">
      <c r="B100" s="12"/>
      <c r="C100" s="12"/>
      <c r="D100" s="13" t="s">
        <v>92</v>
      </c>
      <c r="E100" s="14"/>
      <c r="F100" s="14"/>
      <c r="G100" s="14">
        <f t="shared" si="1"/>
        <v>0</v>
      </c>
      <c r="H100" s="14"/>
    </row>
    <row r="101" spans="2:8" x14ac:dyDescent="0.45">
      <c r="B101" s="12"/>
      <c r="C101" s="12"/>
      <c r="D101" s="13" t="s">
        <v>93</v>
      </c>
      <c r="E101" s="14"/>
      <c r="F101" s="14"/>
      <c r="G101" s="14">
        <f t="shared" si="1"/>
        <v>0</v>
      </c>
      <c r="H101" s="14"/>
    </row>
    <row r="102" spans="2:8" x14ac:dyDescent="0.45">
      <c r="B102" s="12"/>
      <c r="C102" s="12"/>
      <c r="D102" s="13" t="s">
        <v>94</v>
      </c>
      <c r="E102" s="14"/>
      <c r="F102" s="14"/>
      <c r="G102" s="14">
        <f t="shared" si="1"/>
        <v>0</v>
      </c>
      <c r="H102" s="14"/>
    </row>
    <row r="103" spans="2:8" x14ac:dyDescent="0.45">
      <c r="B103" s="12"/>
      <c r="C103" s="12"/>
      <c r="D103" s="13" t="s">
        <v>95</v>
      </c>
      <c r="E103" s="14"/>
      <c r="F103" s="14"/>
      <c r="G103" s="14">
        <f t="shared" si="1"/>
        <v>0</v>
      </c>
      <c r="H103" s="14"/>
    </row>
    <row r="104" spans="2:8" x14ac:dyDescent="0.45">
      <c r="B104" s="12"/>
      <c r="C104" s="12"/>
      <c r="D104" s="13" t="s">
        <v>96</v>
      </c>
      <c r="E104" s="14"/>
      <c r="F104" s="14"/>
      <c r="G104" s="14">
        <f t="shared" si="1"/>
        <v>0</v>
      </c>
      <c r="H104" s="14"/>
    </row>
    <row r="105" spans="2:8" x14ac:dyDescent="0.45">
      <c r="B105" s="12"/>
      <c r="C105" s="12"/>
      <c r="D105" s="13" t="s">
        <v>97</v>
      </c>
      <c r="E105" s="14">
        <v>1350000</v>
      </c>
      <c r="F105" s="14">
        <v>1326875</v>
      </c>
      <c r="G105" s="14">
        <f t="shared" si="1"/>
        <v>23125</v>
      </c>
      <c r="H105" s="14"/>
    </row>
    <row r="106" spans="2:8" x14ac:dyDescent="0.45">
      <c r="B106" s="12"/>
      <c r="C106" s="12"/>
      <c r="D106" s="13" t="s">
        <v>98</v>
      </c>
      <c r="E106" s="14"/>
      <c r="F106" s="14"/>
      <c r="G106" s="14">
        <f t="shared" si="1"/>
        <v>0</v>
      </c>
      <c r="H106" s="14"/>
    </row>
    <row r="107" spans="2:8" x14ac:dyDescent="0.45">
      <c r="B107" s="12"/>
      <c r="C107" s="12"/>
      <c r="D107" s="13" t="s">
        <v>99</v>
      </c>
      <c r="E107" s="14"/>
      <c r="F107" s="14"/>
      <c r="G107" s="14">
        <f t="shared" si="1"/>
        <v>0</v>
      </c>
      <c r="H107" s="14"/>
    </row>
    <row r="108" spans="2:8" x14ac:dyDescent="0.45">
      <c r="B108" s="12"/>
      <c r="C108" s="12"/>
      <c r="D108" s="13" t="s">
        <v>100</v>
      </c>
      <c r="E108" s="14">
        <f>+E109</f>
        <v>25000</v>
      </c>
      <c r="F108" s="14">
        <f>+F109</f>
        <v>0</v>
      </c>
      <c r="G108" s="14">
        <f t="shared" si="1"/>
        <v>25000</v>
      </c>
      <c r="H108" s="14"/>
    </row>
    <row r="109" spans="2:8" x14ac:dyDescent="0.45">
      <c r="B109" s="12"/>
      <c r="C109" s="12"/>
      <c r="D109" s="13" t="s">
        <v>101</v>
      </c>
      <c r="E109" s="14">
        <v>25000</v>
      </c>
      <c r="F109" s="14"/>
      <c r="G109" s="14">
        <f t="shared" si="1"/>
        <v>25000</v>
      </c>
      <c r="H109" s="14"/>
    </row>
    <row r="110" spans="2:8" x14ac:dyDescent="0.45">
      <c r="B110" s="12"/>
      <c r="C110" s="12"/>
      <c r="D110" s="13" t="s">
        <v>102</v>
      </c>
      <c r="E110" s="14">
        <f>+E111+E112+E113+E114+E115+E116+E117+E118+E119+E120+E121+E122+E123+E124+E125+E126+E127</f>
        <v>522000</v>
      </c>
      <c r="F110" s="14">
        <f>+F111+F112+F113+F114+F115+F116+F117+F118+F119+F120+F121+F122+F123+F124+F125+F126+F127</f>
        <v>534565</v>
      </c>
      <c r="G110" s="14">
        <f t="shared" si="1"/>
        <v>-12565</v>
      </c>
      <c r="H110" s="14"/>
    </row>
    <row r="111" spans="2:8" x14ac:dyDescent="0.45">
      <c r="B111" s="12"/>
      <c r="C111" s="12"/>
      <c r="D111" s="13" t="s">
        <v>103</v>
      </c>
      <c r="E111" s="14"/>
      <c r="F111" s="14"/>
      <c r="G111" s="14">
        <f t="shared" si="1"/>
        <v>0</v>
      </c>
      <c r="H111" s="14"/>
    </row>
    <row r="112" spans="2:8" x14ac:dyDescent="0.45">
      <c r="B112" s="12"/>
      <c r="C112" s="12"/>
      <c r="D112" s="13" t="s">
        <v>104</v>
      </c>
      <c r="E112" s="14"/>
      <c r="F112" s="14"/>
      <c r="G112" s="14">
        <f t="shared" si="1"/>
        <v>0</v>
      </c>
      <c r="H112" s="14"/>
    </row>
    <row r="113" spans="2:8" x14ac:dyDescent="0.45">
      <c r="B113" s="12"/>
      <c r="C113" s="12"/>
      <c r="D113" s="13" t="s">
        <v>105</v>
      </c>
      <c r="E113" s="14"/>
      <c r="F113" s="14"/>
      <c r="G113" s="14">
        <f t="shared" si="1"/>
        <v>0</v>
      </c>
      <c r="H113" s="14"/>
    </row>
    <row r="114" spans="2:8" x14ac:dyDescent="0.45">
      <c r="B114" s="12"/>
      <c r="C114" s="12"/>
      <c r="D114" s="13" t="s">
        <v>106</v>
      </c>
      <c r="E114" s="14">
        <v>10000</v>
      </c>
      <c r="F114" s="14">
        <v>9960</v>
      </c>
      <c r="G114" s="14">
        <f t="shared" si="1"/>
        <v>40</v>
      </c>
      <c r="H114" s="14"/>
    </row>
    <row r="115" spans="2:8" x14ac:dyDescent="0.45">
      <c r="B115" s="12"/>
      <c r="C115" s="12"/>
      <c r="D115" s="13" t="s">
        <v>107</v>
      </c>
      <c r="E115" s="14"/>
      <c r="F115" s="14"/>
      <c r="G115" s="14">
        <f t="shared" si="1"/>
        <v>0</v>
      </c>
      <c r="H115" s="14"/>
    </row>
    <row r="116" spans="2:8" x14ac:dyDescent="0.45">
      <c r="B116" s="12"/>
      <c r="C116" s="12"/>
      <c r="D116" s="13" t="s">
        <v>108</v>
      </c>
      <c r="E116" s="14"/>
      <c r="F116" s="14"/>
      <c r="G116" s="14">
        <f t="shared" si="1"/>
        <v>0</v>
      </c>
      <c r="H116" s="14"/>
    </row>
    <row r="117" spans="2:8" x14ac:dyDescent="0.45">
      <c r="B117" s="12"/>
      <c r="C117" s="12"/>
      <c r="D117" s="13" t="s">
        <v>109</v>
      </c>
      <c r="E117" s="14"/>
      <c r="F117" s="14"/>
      <c r="G117" s="14">
        <f t="shared" si="1"/>
        <v>0</v>
      </c>
      <c r="H117" s="14"/>
    </row>
    <row r="118" spans="2:8" x14ac:dyDescent="0.45">
      <c r="B118" s="12"/>
      <c r="C118" s="12"/>
      <c r="D118" s="13" t="s">
        <v>110</v>
      </c>
      <c r="E118" s="14"/>
      <c r="F118" s="14"/>
      <c r="G118" s="14">
        <f t="shared" si="1"/>
        <v>0</v>
      </c>
      <c r="H118" s="14"/>
    </row>
    <row r="119" spans="2:8" x14ac:dyDescent="0.45">
      <c r="B119" s="12"/>
      <c r="C119" s="12"/>
      <c r="D119" s="13" t="s">
        <v>111</v>
      </c>
      <c r="E119" s="14"/>
      <c r="F119" s="14"/>
      <c r="G119" s="14">
        <f t="shared" si="1"/>
        <v>0</v>
      </c>
      <c r="H119" s="14"/>
    </row>
    <row r="120" spans="2:8" x14ac:dyDescent="0.45">
      <c r="B120" s="12"/>
      <c r="C120" s="12"/>
      <c r="D120" s="13" t="s">
        <v>112</v>
      </c>
      <c r="E120" s="14">
        <v>455000</v>
      </c>
      <c r="F120" s="14">
        <v>454240</v>
      </c>
      <c r="G120" s="14">
        <f t="shared" si="1"/>
        <v>760</v>
      </c>
      <c r="H120" s="14"/>
    </row>
    <row r="121" spans="2:8" x14ac:dyDescent="0.45">
      <c r="B121" s="12"/>
      <c r="C121" s="12"/>
      <c r="D121" s="13" t="s">
        <v>113</v>
      </c>
      <c r="E121" s="14"/>
      <c r="F121" s="14"/>
      <c r="G121" s="14">
        <f t="shared" si="1"/>
        <v>0</v>
      </c>
      <c r="H121" s="14"/>
    </row>
    <row r="122" spans="2:8" x14ac:dyDescent="0.45">
      <c r="B122" s="12"/>
      <c r="C122" s="12"/>
      <c r="D122" s="13" t="s">
        <v>114</v>
      </c>
      <c r="E122" s="14">
        <v>50000</v>
      </c>
      <c r="F122" s="14">
        <v>46195</v>
      </c>
      <c r="G122" s="14">
        <f t="shared" si="1"/>
        <v>3805</v>
      </c>
      <c r="H122" s="14"/>
    </row>
    <row r="123" spans="2:8" x14ac:dyDescent="0.45">
      <c r="B123" s="12"/>
      <c r="C123" s="12"/>
      <c r="D123" s="13" t="s">
        <v>115</v>
      </c>
      <c r="E123" s="14">
        <v>7000</v>
      </c>
      <c r="F123" s="14">
        <v>24170</v>
      </c>
      <c r="G123" s="14">
        <f t="shared" si="1"/>
        <v>-17170</v>
      </c>
      <c r="H123" s="14"/>
    </row>
    <row r="124" spans="2:8" x14ac:dyDescent="0.45">
      <c r="B124" s="12"/>
      <c r="C124" s="12"/>
      <c r="D124" s="13" t="s">
        <v>116</v>
      </c>
      <c r="E124" s="14"/>
      <c r="F124" s="14"/>
      <c r="G124" s="14">
        <f t="shared" si="1"/>
        <v>0</v>
      </c>
      <c r="H124" s="14"/>
    </row>
    <row r="125" spans="2:8" x14ac:dyDescent="0.45">
      <c r="B125" s="12"/>
      <c r="C125" s="12"/>
      <c r="D125" s="13" t="s">
        <v>117</v>
      </c>
      <c r="E125" s="14"/>
      <c r="F125" s="14"/>
      <c r="G125" s="14">
        <f t="shared" si="1"/>
        <v>0</v>
      </c>
      <c r="H125" s="14"/>
    </row>
    <row r="126" spans="2:8" x14ac:dyDescent="0.45">
      <c r="B126" s="12"/>
      <c r="C126" s="12"/>
      <c r="D126" s="13" t="s">
        <v>118</v>
      </c>
      <c r="E126" s="14"/>
      <c r="F126" s="14"/>
      <c r="G126" s="14">
        <f t="shared" si="1"/>
        <v>0</v>
      </c>
      <c r="H126" s="14"/>
    </row>
    <row r="127" spans="2:8" x14ac:dyDescent="0.45">
      <c r="B127" s="12"/>
      <c r="C127" s="12"/>
      <c r="D127" s="13" t="s">
        <v>119</v>
      </c>
      <c r="E127" s="14"/>
      <c r="F127" s="14"/>
      <c r="G127" s="14">
        <f t="shared" si="1"/>
        <v>0</v>
      </c>
      <c r="H127" s="14"/>
    </row>
    <row r="128" spans="2:8" x14ac:dyDescent="0.45">
      <c r="B128" s="12"/>
      <c r="C128" s="12"/>
      <c r="D128" s="13" t="s">
        <v>120</v>
      </c>
      <c r="E128" s="14">
        <f>+E129+E130+E131+E132+E133+E134+E135+E136+E137+E138+E139+E140+E141+E142+E143+E144+E145+E146+E147+E148</f>
        <v>770000</v>
      </c>
      <c r="F128" s="14">
        <f>+F129+F130+F131+F132+F133+F134+F135+F136+F137+F138+F139+F140+F141+F142+F143+F144+F145+F146+F147+F148</f>
        <v>739378</v>
      </c>
      <c r="G128" s="14">
        <f t="shared" si="1"/>
        <v>30622</v>
      </c>
      <c r="H128" s="14"/>
    </row>
    <row r="129" spans="2:8" x14ac:dyDescent="0.45">
      <c r="B129" s="12"/>
      <c r="C129" s="12"/>
      <c r="D129" s="13" t="s">
        <v>121</v>
      </c>
      <c r="E129" s="14">
        <v>14000</v>
      </c>
      <c r="F129" s="14">
        <v>3200</v>
      </c>
      <c r="G129" s="14">
        <f t="shared" si="1"/>
        <v>10800</v>
      </c>
      <c r="H129" s="14"/>
    </row>
    <row r="130" spans="2:8" x14ac:dyDescent="0.45">
      <c r="B130" s="12"/>
      <c r="C130" s="12"/>
      <c r="D130" s="13" t="s">
        <v>122</v>
      </c>
      <c r="E130" s="14"/>
      <c r="F130" s="14"/>
      <c r="G130" s="14">
        <f t="shared" si="1"/>
        <v>0</v>
      </c>
      <c r="H130" s="14"/>
    </row>
    <row r="131" spans="2:8" x14ac:dyDescent="0.45">
      <c r="B131" s="12"/>
      <c r="C131" s="12"/>
      <c r="D131" s="13" t="s">
        <v>123</v>
      </c>
      <c r="E131" s="14"/>
      <c r="F131" s="14"/>
      <c r="G131" s="14">
        <f t="shared" si="1"/>
        <v>0</v>
      </c>
      <c r="H131" s="14"/>
    </row>
    <row r="132" spans="2:8" x14ac:dyDescent="0.45">
      <c r="B132" s="12"/>
      <c r="C132" s="12"/>
      <c r="D132" s="13" t="s">
        <v>124</v>
      </c>
      <c r="E132" s="14"/>
      <c r="F132" s="14"/>
      <c r="G132" s="14">
        <f t="shared" si="1"/>
        <v>0</v>
      </c>
      <c r="H132" s="14"/>
    </row>
    <row r="133" spans="2:8" x14ac:dyDescent="0.45">
      <c r="B133" s="12"/>
      <c r="C133" s="12"/>
      <c r="D133" s="13" t="s">
        <v>125</v>
      </c>
      <c r="E133" s="14"/>
      <c r="F133" s="14"/>
      <c r="G133" s="14">
        <f t="shared" si="1"/>
        <v>0</v>
      </c>
      <c r="H133" s="14"/>
    </row>
    <row r="134" spans="2:8" x14ac:dyDescent="0.45">
      <c r="B134" s="12"/>
      <c r="C134" s="12"/>
      <c r="D134" s="13" t="s">
        <v>126</v>
      </c>
      <c r="E134" s="14"/>
      <c r="F134" s="14"/>
      <c r="G134" s="14">
        <f t="shared" si="1"/>
        <v>0</v>
      </c>
      <c r="H134" s="14"/>
    </row>
    <row r="135" spans="2:8" x14ac:dyDescent="0.45">
      <c r="B135" s="12"/>
      <c r="C135" s="12"/>
      <c r="D135" s="13" t="s">
        <v>127</v>
      </c>
      <c r="E135" s="14">
        <v>100000</v>
      </c>
      <c r="F135" s="14">
        <v>63921</v>
      </c>
      <c r="G135" s="14">
        <f t="shared" ref="G135:G198" si="2">E135-F135</f>
        <v>36079</v>
      </c>
      <c r="H135" s="14"/>
    </row>
    <row r="136" spans="2:8" x14ac:dyDescent="0.45">
      <c r="B136" s="12"/>
      <c r="C136" s="12"/>
      <c r="D136" s="13" t="s">
        <v>128</v>
      </c>
      <c r="E136" s="14">
        <v>84000</v>
      </c>
      <c r="F136" s="14">
        <v>68767</v>
      </c>
      <c r="G136" s="14">
        <f t="shared" si="2"/>
        <v>15233</v>
      </c>
      <c r="H136" s="14"/>
    </row>
    <row r="137" spans="2:8" x14ac:dyDescent="0.45">
      <c r="B137" s="12"/>
      <c r="C137" s="12"/>
      <c r="D137" s="13" t="s">
        <v>129</v>
      </c>
      <c r="E137" s="14"/>
      <c r="F137" s="14"/>
      <c r="G137" s="14">
        <f t="shared" si="2"/>
        <v>0</v>
      </c>
      <c r="H137" s="14"/>
    </row>
    <row r="138" spans="2:8" x14ac:dyDescent="0.45">
      <c r="B138" s="12"/>
      <c r="C138" s="12"/>
      <c r="D138" s="13" t="s">
        <v>130</v>
      </c>
      <c r="E138" s="14"/>
      <c r="F138" s="14"/>
      <c r="G138" s="14">
        <f t="shared" si="2"/>
        <v>0</v>
      </c>
      <c r="H138" s="14"/>
    </row>
    <row r="139" spans="2:8" x14ac:dyDescent="0.45">
      <c r="B139" s="12"/>
      <c r="C139" s="12"/>
      <c r="D139" s="13" t="s">
        <v>131</v>
      </c>
      <c r="E139" s="14">
        <v>60000</v>
      </c>
      <c r="F139" s="14"/>
      <c r="G139" s="14">
        <f t="shared" si="2"/>
        <v>60000</v>
      </c>
      <c r="H139" s="14"/>
    </row>
    <row r="140" spans="2:8" x14ac:dyDescent="0.45">
      <c r="B140" s="12"/>
      <c r="C140" s="12"/>
      <c r="D140" s="13" t="s">
        <v>132</v>
      </c>
      <c r="E140" s="14">
        <v>10000</v>
      </c>
      <c r="F140" s="14">
        <v>10090</v>
      </c>
      <c r="G140" s="14">
        <f t="shared" si="2"/>
        <v>-90</v>
      </c>
      <c r="H140" s="14"/>
    </row>
    <row r="141" spans="2:8" x14ac:dyDescent="0.45">
      <c r="B141" s="12"/>
      <c r="C141" s="12"/>
      <c r="D141" s="13" t="s">
        <v>115</v>
      </c>
      <c r="E141" s="14"/>
      <c r="F141" s="14"/>
      <c r="G141" s="14">
        <f t="shared" si="2"/>
        <v>0</v>
      </c>
      <c r="H141" s="14"/>
    </row>
    <row r="142" spans="2:8" x14ac:dyDescent="0.45">
      <c r="B142" s="12"/>
      <c r="C142" s="12"/>
      <c r="D142" s="13" t="s">
        <v>116</v>
      </c>
      <c r="E142" s="14"/>
      <c r="F142" s="14"/>
      <c r="G142" s="14">
        <f t="shared" si="2"/>
        <v>0</v>
      </c>
      <c r="H142" s="14"/>
    </row>
    <row r="143" spans="2:8" x14ac:dyDescent="0.45">
      <c r="B143" s="12"/>
      <c r="C143" s="12"/>
      <c r="D143" s="13" t="s">
        <v>133</v>
      </c>
      <c r="E143" s="14"/>
      <c r="F143" s="14"/>
      <c r="G143" s="14">
        <f t="shared" si="2"/>
        <v>0</v>
      </c>
      <c r="H143" s="14"/>
    </row>
    <row r="144" spans="2:8" x14ac:dyDescent="0.45">
      <c r="B144" s="12"/>
      <c r="C144" s="12"/>
      <c r="D144" s="13" t="s">
        <v>134</v>
      </c>
      <c r="E144" s="14"/>
      <c r="F144" s="14"/>
      <c r="G144" s="14">
        <f t="shared" si="2"/>
        <v>0</v>
      </c>
      <c r="H144" s="14"/>
    </row>
    <row r="145" spans="2:8" x14ac:dyDescent="0.45">
      <c r="B145" s="12"/>
      <c r="C145" s="12"/>
      <c r="D145" s="13" t="s">
        <v>135</v>
      </c>
      <c r="E145" s="14">
        <v>502000</v>
      </c>
      <c r="F145" s="14">
        <v>593400</v>
      </c>
      <c r="G145" s="14">
        <f t="shared" si="2"/>
        <v>-91400</v>
      </c>
      <c r="H145" s="14"/>
    </row>
    <row r="146" spans="2:8" x14ac:dyDescent="0.45">
      <c r="B146" s="12"/>
      <c r="C146" s="12"/>
      <c r="D146" s="13" t="s">
        <v>136</v>
      </c>
      <c r="E146" s="14"/>
      <c r="F146" s="14"/>
      <c r="G146" s="14">
        <f t="shared" si="2"/>
        <v>0</v>
      </c>
      <c r="H146" s="14"/>
    </row>
    <row r="147" spans="2:8" x14ac:dyDescent="0.45">
      <c r="B147" s="12"/>
      <c r="C147" s="12"/>
      <c r="D147" s="13" t="s">
        <v>137</v>
      </c>
      <c r="E147" s="14"/>
      <c r="F147" s="14"/>
      <c r="G147" s="14">
        <f t="shared" si="2"/>
        <v>0</v>
      </c>
      <c r="H147" s="14"/>
    </row>
    <row r="148" spans="2:8" x14ac:dyDescent="0.45">
      <c r="B148" s="12"/>
      <c r="C148" s="12"/>
      <c r="D148" s="13" t="s">
        <v>119</v>
      </c>
      <c r="E148" s="14">
        <f>+E149</f>
        <v>0</v>
      </c>
      <c r="F148" s="14">
        <f>+F149</f>
        <v>0</v>
      </c>
      <c r="G148" s="14">
        <f t="shared" si="2"/>
        <v>0</v>
      </c>
      <c r="H148" s="14"/>
    </row>
    <row r="149" spans="2:8" x14ac:dyDescent="0.45">
      <c r="B149" s="12"/>
      <c r="C149" s="12"/>
      <c r="D149" s="13" t="s">
        <v>138</v>
      </c>
      <c r="E149" s="14"/>
      <c r="F149" s="14"/>
      <c r="G149" s="14">
        <f t="shared" si="2"/>
        <v>0</v>
      </c>
      <c r="H149" s="14"/>
    </row>
    <row r="150" spans="2:8" x14ac:dyDescent="0.45">
      <c r="B150" s="12"/>
      <c r="C150" s="12"/>
      <c r="D150" s="13" t="s">
        <v>139</v>
      </c>
      <c r="E150" s="14"/>
      <c r="F150" s="14"/>
      <c r="G150" s="14">
        <f t="shared" si="2"/>
        <v>0</v>
      </c>
      <c r="H150" s="14"/>
    </row>
    <row r="151" spans="2:8" x14ac:dyDescent="0.45">
      <c r="B151" s="12"/>
      <c r="C151" s="12"/>
      <c r="D151" s="13" t="s">
        <v>140</v>
      </c>
      <c r="E151" s="14"/>
      <c r="F151" s="14"/>
      <c r="G151" s="14">
        <f t="shared" si="2"/>
        <v>0</v>
      </c>
      <c r="H151" s="14"/>
    </row>
    <row r="152" spans="2:8" x14ac:dyDescent="0.45">
      <c r="B152" s="12"/>
      <c r="C152" s="12"/>
      <c r="D152" s="13" t="s">
        <v>141</v>
      </c>
      <c r="E152" s="14">
        <f>+E153+E154+E156+E157</f>
        <v>0</v>
      </c>
      <c r="F152" s="14">
        <f>+F153+F154+F156+F157</f>
        <v>0</v>
      </c>
      <c r="G152" s="14">
        <f t="shared" si="2"/>
        <v>0</v>
      </c>
      <c r="H152" s="14"/>
    </row>
    <row r="153" spans="2:8" x14ac:dyDescent="0.45">
      <c r="B153" s="12"/>
      <c r="C153" s="12"/>
      <c r="D153" s="13" t="s">
        <v>142</v>
      </c>
      <c r="E153" s="14"/>
      <c r="F153" s="14"/>
      <c r="G153" s="14">
        <f t="shared" si="2"/>
        <v>0</v>
      </c>
      <c r="H153" s="14"/>
    </row>
    <row r="154" spans="2:8" x14ac:dyDescent="0.45">
      <c r="B154" s="12"/>
      <c r="C154" s="12"/>
      <c r="D154" s="13" t="s">
        <v>119</v>
      </c>
      <c r="E154" s="14">
        <f>+E155</f>
        <v>0</v>
      </c>
      <c r="F154" s="14">
        <f>+F155</f>
        <v>0</v>
      </c>
      <c r="G154" s="14">
        <f t="shared" si="2"/>
        <v>0</v>
      </c>
      <c r="H154" s="14"/>
    </row>
    <row r="155" spans="2:8" x14ac:dyDescent="0.45">
      <c r="B155" s="12"/>
      <c r="C155" s="12"/>
      <c r="D155" s="13" t="s">
        <v>138</v>
      </c>
      <c r="E155" s="14"/>
      <c r="F155" s="14"/>
      <c r="G155" s="14">
        <f t="shared" si="2"/>
        <v>0</v>
      </c>
      <c r="H155" s="14"/>
    </row>
    <row r="156" spans="2:8" x14ac:dyDescent="0.45">
      <c r="B156" s="12"/>
      <c r="C156" s="12"/>
      <c r="D156" s="13" t="s">
        <v>143</v>
      </c>
      <c r="E156" s="14"/>
      <c r="F156" s="14"/>
      <c r="G156" s="14">
        <f t="shared" si="2"/>
        <v>0</v>
      </c>
      <c r="H156" s="14"/>
    </row>
    <row r="157" spans="2:8" x14ac:dyDescent="0.45">
      <c r="B157" s="12"/>
      <c r="C157" s="12"/>
      <c r="D157" s="13" t="s">
        <v>144</v>
      </c>
      <c r="E157" s="14"/>
      <c r="F157" s="14"/>
      <c r="G157" s="14">
        <f t="shared" si="2"/>
        <v>0</v>
      </c>
      <c r="H157" s="14"/>
    </row>
    <row r="158" spans="2:8" x14ac:dyDescent="0.45">
      <c r="B158" s="12"/>
      <c r="C158" s="12"/>
      <c r="D158" s="13" t="s">
        <v>145</v>
      </c>
      <c r="E158" s="14">
        <f>+E159+E161+E162</f>
        <v>0</v>
      </c>
      <c r="F158" s="14">
        <f>+F159+F161+F162</f>
        <v>0</v>
      </c>
      <c r="G158" s="14">
        <f t="shared" si="2"/>
        <v>0</v>
      </c>
      <c r="H158" s="14"/>
    </row>
    <row r="159" spans="2:8" x14ac:dyDescent="0.45">
      <c r="B159" s="12"/>
      <c r="C159" s="12"/>
      <c r="D159" s="13" t="s">
        <v>146</v>
      </c>
      <c r="E159" s="14">
        <f>+E160</f>
        <v>0</v>
      </c>
      <c r="F159" s="14">
        <f>+F160</f>
        <v>0</v>
      </c>
      <c r="G159" s="14">
        <f t="shared" si="2"/>
        <v>0</v>
      </c>
      <c r="H159" s="14"/>
    </row>
    <row r="160" spans="2:8" x14ac:dyDescent="0.45">
      <c r="B160" s="12"/>
      <c r="C160" s="12"/>
      <c r="D160" s="13" t="s">
        <v>147</v>
      </c>
      <c r="E160" s="14"/>
      <c r="F160" s="14"/>
      <c r="G160" s="14">
        <f t="shared" si="2"/>
        <v>0</v>
      </c>
      <c r="H160" s="14"/>
    </row>
    <row r="161" spans="2:8" x14ac:dyDescent="0.45">
      <c r="B161" s="12"/>
      <c r="C161" s="12"/>
      <c r="D161" s="13" t="s">
        <v>148</v>
      </c>
      <c r="E161" s="14"/>
      <c r="F161" s="14"/>
      <c r="G161" s="14">
        <f t="shared" si="2"/>
        <v>0</v>
      </c>
      <c r="H161" s="14"/>
    </row>
    <row r="162" spans="2:8" x14ac:dyDescent="0.45">
      <c r="B162" s="12"/>
      <c r="C162" s="12"/>
      <c r="D162" s="13" t="s">
        <v>149</v>
      </c>
      <c r="E162" s="14"/>
      <c r="F162" s="14"/>
      <c r="G162" s="14">
        <f t="shared" si="2"/>
        <v>0</v>
      </c>
      <c r="H162" s="14"/>
    </row>
    <row r="163" spans="2:8" x14ac:dyDescent="0.45">
      <c r="B163" s="12"/>
      <c r="C163" s="15"/>
      <c r="D163" s="16" t="s">
        <v>150</v>
      </c>
      <c r="E163" s="17">
        <f>+E80+E110+E128+E150+E151+E152+E158</f>
        <v>2667000</v>
      </c>
      <c r="F163" s="17">
        <f>+F80+F110+F128+F150+F151+F152+F158</f>
        <v>2600818</v>
      </c>
      <c r="G163" s="17">
        <f t="shared" si="2"/>
        <v>66182</v>
      </c>
      <c r="H163" s="17"/>
    </row>
    <row r="164" spans="2:8" x14ac:dyDescent="0.45">
      <c r="B164" s="15"/>
      <c r="C164" s="18" t="s">
        <v>151</v>
      </c>
      <c r="D164" s="19"/>
      <c r="E164" s="20">
        <f xml:space="preserve"> +E79 - E163</f>
        <v>564000</v>
      </c>
      <c r="F164" s="20">
        <f xml:space="preserve"> +F79 - F163</f>
        <v>629742</v>
      </c>
      <c r="G164" s="20">
        <f t="shared" si="2"/>
        <v>-65742</v>
      </c>
      <c r="H164" s="20"/>
    </row>
    <row r="165" spans="2:8" x14ac:dyDescent="0.45">
      <c r="B165" s="9" t="s">
        <v>152</v>
      </c>
      <c r="C165" s="9" t="s">
        <v>10</v>
      </c>
      <c r="D165" s="13" t="s">
        <v>153</v>
      </c>
      <c r="E165" s="14">
        <f>+E166+E167</f>
        <v>0</v>
      </c>
      <c r="F165" s="14">
        <f>+F166+F167</f>
        <v>0</v>
      </c>
      <c r="G165" s="14">
        <f t="shared" si="2"/>
        <v>0</v>
      </c>
      <c r="H165" s="14"/>
    </row>
    <row r="166" spans="2:8" x14ac:dyDescent="0.45">
      <c r="B166" s="12"/>
      <c r="C166" s="12"/>
      <c r="D166" s="13" t="s">
        <v>154</v>
      </c>
      <c r="E166" s="14"/>
      <c r="F166" s="14"/>
      <c r="G166" s="14">
        <f t="shared" si="2"/>
        <v>0</v>
      </c>
      <c r="H166" s="14"/>
    </row>
    <row r="167" spans="2:8" x14ac:dyDescent="0.45">
      <c r="B167" s="12"/>
      <c r="C167" s="12"/>
      <c r="D167" s="13" t="s">
        <v>155</v>
      </c>
      <c r="E167" s="14"/>
      <c r="F167" s="14"/>
      <c r="G167" s="14">
        <f t="shared" si="2"/>
        <v>0</v>
      </c>
      <c r="H167" s="14"/>
    </row>
    <row r="168" spans="2:8" x14ac:dyDescent="0.45">
      <c r="B168" s="12"/>
      <c r="C168" s="12"/>
      <c r="D168" s="13" t="s">
        <v>156</v>
      </c>
      <c r="E168" s="14">
        <f>+E169+E170</f>
        <v>0</v>
      </c>
      <c r="F168" s="14">
        <f>+F169+F170</f>
        <v>0</v>
      </c>
      <c r="G168" s="14">
        <f t="shared" si="2"/>
        <v>0</v>
      </c>
      <c r="H168" s="14"/>
    </row>
    <row r="169" spans="2:8" x14ac:dyDescent="0.45">
      <c r="B169" s="12"/>
      <c r="C169" s="12"/>
      <c r="D169" s="13" t="s">
        <v>157</v>
      </c>
      <c r="E169" s="14"/>
      <c r="F169" s="14"/>
      <c r="G169" s="14">
        <f t="shared" si="2"/>
        <v>0</v>
      </c>
      <c r="H169" s="14"/>
    </row>
    <row r="170" spans="2:8" x14ac:dyDescent="0.45">
      <c r="B170" s="12"/>
      <c r="C170" s="12"/>
      <c r="D170" s="13" t="s">
        <v>158</v>
      </c>
      <c r="E170" s="14"/>
      <c r="F170" s="14"/>
      <c r="G170" s="14">
        <f t="shared" si="2"/>
        <v>0</v>
      </c>
      <c r="H170" s="14"/>
    </row>
    <row r="171" spans="2:8" x14ac:dyDescent="0.45">
      <c r="B171" s="12"/>
      <c r="C171" s="12"/>
      <c r="D171" s="13" t="s">
        <v>159</v>
      </c>
      <c r="E171" s="14"/>
      <c r="F171" s="14"/>
      <c r="G171" s="14">
        <f t="shared" si="2"/>
        <v>0</v>
      </c>
      <c r="H171" s="14"/>
    </row>
    <row r="172" spans="2:8" x14ac:dyDescent="0.45">
      <c r="B172" s="12"/>
      <c r="C172" s="12"/>
      <c r="D172" s="13" t="s">
        <v>160</v>
      </c>
      <c r="E172" s="14"/>
      <c r="F172" s="14"/>
      <c r="G172" s="14">
        <f t="shared" si="2"/>
        <v>0</v>
      </c>
      <c r="H172" s="14"/>
    </row>
    <row r="173" spans="2:8" x14ac:dyDescent="0.45">
      <c r="B173" s="12"/>
      <c r="C173" s="12"/>
      <c r="D173" s="13" t="s">
        <v>161</v>
      </c>
      <c r="E173" s="14">
        <f>+E174+E175+E176+E177</f>
        <v>0</v>
      </c>
      <c r="F173" s="14">
        <f>+F174+F175+F176+F177</f>
        <v>0</v>
      </c>
      <c r="G173" s="14">
        <f t="shared" si="2"/>
        <v>0</v>
      </c>
      <c r="H173" s="14"/>
    </row>
    <row r="174" spans="2:8" x14ac:dyDescent="0.45">
      <c r="B174" s="12"/>
      <c r="C174" s="12"/>
      <c r="D174" s="13" t="s">
        <v>162</v>
      </c>
      <c r="E174" s="14"/>
      <c r="F174" s="14"/>
      <c r="G174" s="14">
        <f t="shared" si="2"/>
        <v>0</v>
      </c>
      <c r="H174" s="14"/>
    </row>
    <row r="175" spans="2:8" x14ac:dyDescent="0.45">
      <c r="B175" s="12"/>
      <c r="C175" s="12"/>
      <c r="D175" s="13" t="s">
        <v>163</v>
      </c>
      <c r="E175" s="14"/>
      <c r="F175" s="14"/>
      <c r="G175" s="14">
        <f t="shared" si="2"/>
        <v>0</v>
      </c>
      <c r="H175" s="14"/>
    </row>
    <row r="176" spans="2:8" x14ac:dyDescent="0.45">
      <c r="B176" s="12"/>
      <c r="C176" s="12"/>
      <c r="D176" s="13" t="s">
        <v>164</v>
      </c>
      <c r="E176" s="14"/>
      <c r="F176" s="14"/>
      <c r="G176" s="14">
        <f t="shared" si="2"/>
        <v>0</v>
      </c>
      <c r="H176" s="14"/>
    </row>
    <row r="177" spans="2:8" x14ac:dyDescent="0.45">
      <c r="B177" s="12"/>
      <c r="C177" s="12"/>
      <c r="D177" s="13" t="s">
        <v>165</v>
      </c>
      <c r="E177" s="14"/>
      <c r="F177" s="14"/>
      <c r="G177" s="14">
        <f t="shared" si="2"/>
        <v>0</v>
      </c>
      <c r="H177" s="14"/>
    </row>
    <row r="178" spans="2:8" x14ac:dyDescent="0.45">
      <c r="B178" s="12"/>
      <c r="C178" s="12"/>
      <c r="D178" s="13" t="s">
        <v>166</v>
      </c>
      <c r="E178" s="14">
        <f>+E179</f>
        <v>0</v>
      </c>
      <c r="F178" s="14">
        <f>+F179</f>
        <v>0</v>
      </c>
      <c r="G178" s="14">
        <f t="shared" si="2"/>
        <v>0</v>
      </c>
      <c r="H178" s="14"/>
    </row>
    <row r="179" spans="2:8" x14ac:dyDescent="0.45">
      <c r="B179" s="12"/>
      <c r="C179" s="12"/>
      <c r="D179" s="13" t="s">
        <v>68</v>
      </c>
      <c r="E179" s="14"/>
      <c r="F179" s="14"/>
      <c r="G179" s="14">
        <f t="shared" si="2"/>
        <v>0</v>
      </c>
      <c r="H179" s="14"/>
    </row>
    <row r="180" spans="2:8" x14ac:dyDescent="0.45">
      <c r="B180" s="12"/>
      <c r="C180" s="15"/>
      <c r="D180" s="16" t="s">
        <v>167</v>
      </c>
      <c r="E180" s="17">
        <f>+E165+E168+E171+E172+E173+E178</f>
        <v>0</v>
      </c>
      <c r="F180" s="17">
        <f>+F165+F168+F171+F172+F173+F178</f>
        <v>0</v>
      </c>
      <c r="G180" s="17">
        <f t="shared" si="2"/>
        <v>0</v>
      </c>
      <c r="H180" s="17"/>
    </row>
    <row r="181" spans="2:8" x14ac:dyDescent="0.45">
      <c r="B181" s="12"/>
      <c r="C181" s="9" t="s">
        <v>71</v>
      </c>
      <c r="D181" s="13" t="s">
        <v>168</v>
      </c>
      <c r="E181" s="14"/>
      <c r="F181" s="14"/>
      <c r="G181" s="14">
        <f t="shared" si="2"/>
        <v>0</v>
      </c>
      <c r="H181" s="14"/>
    </row>
    <row r="182" spans="2:8" x14ac:dyDescent="0.45">
      <c r="B182" s="12"/>
      <c r="C182" s="12"/>
      <c r="D182" s="13" t="s">
        <v>169</v>
      </c>
      <c r="E182" s="14">
        <f>+E183+E184+E185+E186+E187+E188+E189+E190+E191+E192+E193</f>
        <v>0</v>
      </c>
      <c r="F182" s="14">
        <f>+F183+F184+F185+F186+F187+F188+F189+F190+F191+F192+F193</f>
        <v>0</v>
      </c>
      <c r="G182" s="14">
        <f t="shared" si="2"/>
        <v>0</v>
      </c>
      <c r="H182" s="14"/>
    </row>
    <row r="183" spans="2:8" x14ac:dyDescent="0.45">
      <c r="B183" s="12"/>
      <c r="C183" s="12"/>
      <c r="D183" s="13" t="s">
        <v>170</v>
      </c>
      <c r="E183" s="14"/>
      <c r="F183" s="14"/>
      <c r="G183" s="14">
        <f t="shared" si="2"/>
        <v>0</v>
      </c>
      <c r="H183" s="14"/>
    </row>
    <row r="184" spans="2:8" x14ac:dyDescent="0.45">
      <c r="B184" s="12"/>
      <c r="C184" s="12"/>
      <c r="D184" s="13" t="s">
        <v>171</v>
      </c>
      <c r="E184" s="14"/>
      <c r="F184" s="14"/>
      <c r="G184" s="14">
        <f t="shared" si="2"/>
        <v>0</v>
      </c>
      <c r="H184" s="14"/>
    </row>
    <row r="185" spans="2:8" x14ac:dyDescent="0.45">
      <c r="B185" s="12"/>
      <c r="C185" s="12"/>
      <c r="D185" s="13" t="s">
        <v>172</v>
      </c>
      <c r="E185" s="14"/>
      <c r="F185" s="14"/>
      <c r="G185" s="14">
        <f t="shared" si="2"/>
        <v>0</v>
      </c>
      <c r="H185" s="14"/>
    </row>
    <row r="186" spans="2:8" x14ac:dyDescent="0.45">
      <c r="B186" s="12"/>
      <c r="C186" s="12"/>
      <c r="D186" s="13" t="s">
        <v>173</v>
      </c>
      <c r="E186" s="14"/>
      <c r="F186" s="14"/>
      <c r="G186" s="14">
        <f t="shared" si="2"/>
        <v>0</v>
      </c>
      <c r="H186" s="14"/>
    </row>
    <row r="187" spans="2:8" x14ac:dyDescent="0.45">
      <c r="B187" s="12"/>
      <c r="C187" s="12"/>
      <c r="D187" s="13" t="s">
        <v>174</v>
      </c>
      <c r="E187" s="14"/>
      <c r="F187" s="14"/>
      <c r="G187" s="14">
        <f t="shared" si="2"/>
        <v>0</v>
      </c>
      <c r="H187" s="14"/>
    </row>
    <row r="188" spans="2:8" x14ac:dyDescent="0.45">
      <c r="B188" s="12"/>
      <c r="C188" s="12"/>
      <c r="D188" s="13" t="s">
        <v>175</v>
      </c>
      <c r="E188" s="14"/>
      <c r="F188" s="14"/>
      <c r="G188" s="14">
        <f t="shared" si="2"/>
        <v>0</v>
      </c>
      <c r="H188" s="14"/>
    </row>
    <row r="189" spans="2:8" x14ac:dyDescent="0.45">
      <c r="B189" s="12"/>
      <c r="C189" s="12"/>
      <c r="D189" s="13" t="s">
        <v>176</v>
      </c>
      <c r="E189" s="14"/>
      <c r="F189" s="14"/>
      <c r="G189" s="14">
        <f t="shared" si="2"/>
        <v>0</v>
      </c>
      <c r="H189" s="14"/>
    </row>
    <row r="190" spans="2:8" x14ac:dyDescent="0.45">
      <c r="B190" s="12"/>
      <c r="C190" s="12"/>
      <c r="D190" s="13" t="s">
        <v>177</v>
      </c>
      <c r="E190" s="14"/>
      <c r="F190" s="14"/>
      <c r="G190" s="14">
        <f t="shared" si="2"/>
        <v>0</v>
      </c>
      <c r="H190" s="14"/>
    </row>
    <row r="191" spans="2:8" x14ac:dyDescent="0.45">
      <c r="B191" s="12"/>
      <c r="C191" s="12"/>
      <c r="D191" s="13" t="s">
        <v>178</v>
      </c>
      <c r="E191" s="14"/>
      <c r="F191" s="14"/>
      <c r="G191" s="14">
        <f t="shared" si="2"/>
        <v>0</v>
      </c>
      <c r="H191" s="14"/>
    </row>
    <row r="192" spans="2:8" x14ac:dyDescent="0.45">
      <c r="B192" s="12"/>
      <c r="C192" s="12"/>
      <c r="D192" s="13" t="s">
        <v>179</v>
      </c>
      <c r="E192" s="14"/>
      <c r="F192" s="14"/>
      <c r="G192" s="14">
        <f t="shared" si="2"/>
        <v>0</v>
      </c>
      <c r="H192" s="14"/>
    </row>
    <row r="193" spans="2:8" x14ac:dyDescent="0.45">
      <c r="B193" s="12"/>
      <c r="C193" s="12"/>
      <c r="D193" s="13" t="s">
        <v>180</v>
      </c>
      <c r="E193" s="14"/>
      <c r="F193" s="14"/>
      <c r="G193" s="14">
        <f t="shared" si="2"/>
        <v>0</v>
      </c>
      <c r="H193" s="14"/>
    </row>
    <row r="194" spans="2:8" x14ac:dyDescent="0.45">
      <c r="B194" s="12"/>
      <c r="C194" s="12"/>
      <c r="D194" s="13" t="s">
        <v>181</v>
      </c>
      <c r="E194" s="14"/>
      <c r="F194" s="14"/>
      <c r="G194" s="14">
        <f t="shared" si="2"/>
        <v>0</v>
      </c>
      <c r="H194" s="14"/>
    </row>
    <row r="195" spans="2:8" x14ac:dyDescent="0.45">
      <c r="B195" s="12"/>
      <c r="C195" s="12"/>
      <c r="D195" s="13" t="s">
        <v>182</v>
      </c>
      <c r="E195" s="14"/>
      <c r="F195" s="14"/>
      <c r="G195" s="14">
        <f t="shared" si="2"/>
        <v>0</v>
      </c>
      <c r="H195" s="14"/>
    </row>
    <row r="196" spans="2:8" x14ac:dyDescent="0.45">
      <c r="B196" s="12"/>
      <c r="C196" s="12"/>
      <c r="D196" s="13" t="s">
        <v>183</v>
      </c>
      <c r="E196" s="14">
        <f>+E197</f>
        <v>0</v>
      </c>
      <c r="F196" s="14">
        <f>+F197</f>
        <v>0</v>
      </c>
      <c r="G196" s="14">
        <f t="shared" si="2"/>
        <v>0</v>
      </c>
      <c r="H196" s="14"/>
    </row>
    <row r="197" spans="2:8" x14ac:dyDescent="0.45">
      <c r="B197" s="12"/>
      <c r="C197" s="12"/>
      <c r="D197" s="13" t="s">
        <v>144</v>
      </c>
      <c r="E197" s="14"/>
      <c r="F197" s="14"/>
      <c r="G197" s="14">
        <f t="shared" si="2"/>
        <v>0</v>
      </c>
      <c r="H197" s="14"/>
    </row>
    <row r="198" spans="2:8" x14ac:dyDescent="0.45">
      <c r="B198" s="12"/>
      <c r="C198" s="15"/>
      <c r="D198" s="16" t="s">
        <v>184</v>
      </c>
      <c r="E198" s="17">
        <f>+E181+E182+E194+E195+E196</f>
        <v>0</v>
      </c>
      <c r="F198" s="17">
        <f>+F181+F182+F194+F195+F196</f>
        <v>0</v>
      </c>
      <c r="G198" s="17">
        <f t="shared" si="2"/>
        <v>0</v>
      </c>
      <c r="H198" s="17"/>
    </row>
    <row r="199" spans="2:8" x14ac:dyDescent="0.45">
      <c r="B199" s="15"/>
      <c r="C199" s="21" t="s">
        <v>185</v>
      </c>
      <c r="D199" s="19"/>
      <c r="E199" s="20">
        <f xml:space="preserve"> +E180 - E198</f>
        <v>0</v>
      </c>
      <c r="F199" s="20">
        <f xml:space="preserve"> +F180 - F198</f>
        <v>0</v>
      </c>
      <c r="G199" s="20">
        <f t="shared" ref="G199:G258" si="3">E199-F199</f>
        <v>0</v>
      </c>
      <c r="H199" s="20"/>
    </row>
    <row r="200" spans="2:8" x14ac:dyDescent="0.45">
      <c r="B200" s="9" t="s">
        <v>186</v>
      </c>
      <c r="C200" s="9" t="s">
        <v>10</v>
      </c>
      <c r="D200" s="13" t="s">
        <v>187</v>
      </c>
      <c r="E200" s="14"/>
      <c r="F200" s="14"/>
      <c r="G200" s="14">
        <f t="shared" si="3"/>
        <v>0</v>
      </c>
      <c r="H200" s="14"/>
    </row>
    <row r="201" spans="2:8" x14ac:dyDescent="0.45">
      <c r="B201" s="12"/>
      <c r="C201" s="12"/>
      <c r="D201" s="13" t="s">
        <v>188</v>
      </c>
      <c r="E201" s="14"/>
      <c r="F201" s="14"/>
      <c r="G201" s="14">
        <f t="shared" si="3"/>
        <v>0</v>
      </c>
      <c r="H201" s="14"/>
    </row>
    <row r="202" spans="2:8" x14ac:dyDescent="0.45">
      <c r="B202" s="12"/>
      <c r="C202" s="12"/>
      <c r="D202" s="13" t="s">
        <v>189</v>
      </c>
      <c r="E202" s="14"/>
      <c r="F202" s="14"/>
      <c r="G202" s="14">
        <f t="shared" si="3"/>
        <v>0</v>
      </c>
      <c r="H202" s="14"/>
    </row>
    <row r="203" spans="2:8" x14ac:dyDescent="0.45">
      <c r="B203" s="12"/>
      <c r="C203" s="12"/>
      <c r="D203" s="13" t="s">
        <v>190</v>
      </c>
      <c r="E203" s="14"/>
      <c r="F203" s="14"/>
      <c r="G203" s="14">
        <f t="shared" si="3"/>
        <v>0</v>
      </c>
      <c r="H203" s="14"/>
    </row>
    <row r="204" spans="2:8" x14ac:dyDescent="0.45">
      <c r="B204" s="12"/>
      <c r="C204" s="12"/>
      <c r="D204" s="13" t="s">
        <v>191</v>
      </c>
      <c r="E204" s="14"/>
      <c r="F204" s="14"/>
      <c r="G204" s="14">
        <f t="shared" si="3"/>
        <v>0</v>
      </c>
      <c r="H204" s="14"/>
    </row>
    <row r="205" spans="2:8" x14ac:dyDescent="0.45">
      <c r="B205" s="12"/>
      <c r="C205" s="12"/>
      <c r="D205" s="13" t="s">
        <v>192</v>
      </c>
      <c r="E205" s="14"/>
      <c r="F205" s="14"/>
      <c r="G205" s="14">
        <f t="shared" si="3"/>
        <v>0</v>
      </c>
      <c r="H205" s="14"/>
    </row>
    <row r="206" spans="2:8" x14ac:dyDescent="0.45">
      <c r="B206" s="12"/>
      <c r="C206" s="12"/>
      <c r="D206" s="13" t="s">
        <v>193</v>
      </c>
      <c r="E206" s="14"/>
      <c r="F206" s="14"/>
      <c r="G206" s="14">
        <f t="shared" si="3"/>
        <v>0</v>
      </c>
      <c r="H206" s="14"/>
    </row>
    <row r="207" spans="2:8" x14ac:dyDescent="0.45">
      <c r="B207" s="12"/>
      <c r="C207" s="12"/>
      <c r="D207" s="13" t="s">
        <v>194</v>
      </c>
      <c r="E207" s="14">
        <f>+E208+E209+E210+E211+E212+E213</f>
        <v>0</v>
      </c>
      <c r="F207" s="14">
        <f>+F208+F209+F210+F211+F212+F213</f>
        <v>0</v>
      </c>
      <c r="G207" s="14">
        <f t="shared" si="3"/>
        <v>0</v>
      </c>
      <c r="H207" s="14"/>
    </row>
    <row r="208" spans="2:8" x14ac:dyDescent="0.45">
      <c r="B208" s="12"/>
      <c r="C208" s="12"/>
      <c r="D208" s="13" t="s">
        <v>195</v>
      </c>
      <c r="E208" s="14"/>
      <c r="F208" s="14"/>
      <c r="G208" s="14">
        <f t="shared" si="3"/>
        <v>0</v>
      </c>
      <c r="H208" s="14"/>
    </row>
    <row r="209" spans="2:8" x14ac:dyDescent="0.45">
      <c r="B209" s="12"/>
      <c r="C209" s="12"/>
      <c r="D209" s="13" t="s">
        <v>196</v>
      </c>
      <c r="E209" s="14"/>
      <c r="F209" s="14"/>
      <c r="G209" s="14">
        <f t="shared" si="3"/>
        <v>0</v>
      </c>
      <c r="H209" s="14"/>
    </row>
    <row r="210" spans="2:8" x14ac:dyDescent="0.45">
      <c r="B210" s="12"/>
      <c r="C210" s="12"/>
      <c r="D210" s="13" t="s">
        <v>197</v>
      </c>
      <c r="E210" s="14"/>
      <c r="F210" s="14"/>
      <c r="G210" s="14">
        <f t="shared" si="3"/>
        <v>0</v>
      </c>
      <c r="H210" s="14"/>
    </row>
    <row r="211" spans="2:8" x14ac:dyDescent="0.45">
      <c r="B211" s="12"/>
      <c r="C211" s="12"/>
      <c r="D211" s="13" t="s">
        <v>198</v>
      </c>
      <c r="E211" s="14"/>
      <c r="F211" s="14"/>
      <c r="G211" s="14">
        <f t="shared" si="3"/>
        <v>0</v>
      </c>
      <c r="H211" s="14"/>
    </row>
    <row r="212" spans="2:8" x14ac:dyDescent="0.45">
      <c r="B212" s="12"/>
      <c r="C212" s="12"/>
      <c r="D212" s="13" t="s">
        <v>199</v>
      </c>
      <c r="E212" s="14"/>
      <c r="F212" s="14"/>
      <c r="G212" s="14">
        <f t="shared" si="3"/>
        <v>0</v>
      </c>
      <c r="H212" s="14"/>
    </row>
    <row r="213" spans="2:8" x14ac:dyDescent="0.45">
      <c r="B213" s="12"/>
      <c r="C213" s="12"/>
      <c r="D213" s="13" t="s">
        <v>200</v>
      </c>
      <c r="E213" s="14"/>
      <c r="F213" s="14"/>
      <c r="G213" s="14">
        <f t="shared" si="3"/>
        <v>0</v>
      </c>
      <c r="H213" s="14"/>
    </row>
    <row r="214" spans="2:8" x14ac:dyDescent="0.45">
      <c r="B214" s="12"/>
      <c r="C214" s="12"/>
      <c r="D214" s="13" t="s">
        <v>201</v>
      </c>
      <c r="E214" s="14"/>
      <c r="F214" s="14"/>
      <c r="G214" s="14">
        <f t="shared" si="3"/>
        <v>0</v>
      </c>
      <c r="H214" s="14"/>
    </row>
    <row r="215" spans="2:8" x14ac:dyDescent="0.45">
      <c r="B215" s="12"/>
      <c r="C215" s="12"/>
      <c r="D215" s="13" t="s">
        <v>202</v>
      </c>
      <c r="E215" s="14"/>
      <c r="F215" s="14"/>
      <c r="G215" s="14">
        <f t="shared" si="3"/>
        <v>0</v>
      </c>
      <c r="H215" s="14"/>
    </row>
    <row r="216" spans="2:8" x14ac:dyDescent="0.45">
      <c r="B216" s="12"/>
      <c r="C216" s="12"/>
      <c r="D216" s="13" t="s">
        <v>203</v>
      </c>
      <c r="E216" s="14"/>
      <c r="F216" s="14"/>
      <c r="G216" s="14">
        <f t="shared" si="3"/>
        <v>0</v>
      </c>
      <c r="H216" s="14"/>
    </row>
    <row r="217" spans="2:8" x14ac:dyDescent="0.45">
      <c r="B217" s="12"/>
      <c r="C217" s="12"/>
      <c r="D217" s="13" t="s">
        <v>204</v>
      </c>
      <c r="E217" s="14"/>
      <c r="F217" s="14"/>
      <c r="G217" s="14">
        <f t="shared" si="3"/>
        <v>0</v>
      </c>
      <c r="H217" s="14"/>
    </row>
    <row r="218" spans="2:8" x14ac:dyDescent="0.45">
      <c r="B218" s="12"/>
      <c r="C218" s="12"/>
      <c r="D218" s="13" t="s">
        <v>205</v>
      </c>
      <c r="E218" s="14"/>
      <c r="F218" s="14"/>
      <c r="G218" s="14">
        <f t="shared" si="3"/>
        <v>0</v>
      </c>
      <c r="H218" s="14"/>
    </row>
    <row r="219" spans="2:8" x14ac:dyDescent="0.45">
      <c r="B219" s="12"/>
      <c r="C219" s="12"/>
      <c r="D219" s="13" t="s">
        <v>206</v>
      </c>
      <c r="E219" s="14"/>
      <c r="F219" s="14"/>
      <c r="G219" s="14">
        <f t="shared" si="3"/>
        <v>0</v>
      </c>
      <c r="H219" s="14"/>
    </row>
    <row r="220" spans="2:8" x14ac:dyDescent="0.45">
      <c r="B220" s="12"/>
      <c r="C220" s="12"/>
      <c r="D220" s="13" t="s">
        <v>207</v>
      </c>
      <c r="E220" s="14"/>
      <c r="F220" s="14"/>
      <c r="G220" s="14">
        <f t="shared" si="3"/>
        <v>0</v>
      </c>
      <c r="H220" s="14"/>
    </row>
    <row r="221" spans="2:8" x14ac:dyDescent="0.45">
      <c r="B221" s="12"/>
      <c r="C221" s="12"/>
      <c r="D221" s="13" t="s">
        <v>208</v>
      </c>
      <c r="E221" s="14"/>
      <c r="F221" s="14"/>
      <c r="G221" s="14">
        <f t="shared" si="3"/>
        <v>0</v>
      </c>
      <c r="H221" s="14"/>
    </row>
    <row r="222" spans="2:8" x14ac:dyDescent="0.45">
      <c r="B222" s="12"/>
      <c r="C222" s="12"/>
      <c r="D222" s="13" t="s">
        <v>209</v>
      </c>
      <c r="E222" s="14">
        <f>+E223+E224+E225+E226</f>
        <v>0</v>
      </c>
      <c r="F222" s="14">
        <f>+F223+F224+F225+F226</f>
        <v>0</v>
      </c>
      <c r="G222" s="14">
        <f t="shared" si="3"/>
        <v>0</v>
      </c>
      <c r="H222" s="14"/>
    </row>
    <row r="223" spans="2:8" x14ac:dyDescent="0.45">
      <c r="B223" s="12"/>
      <c r="C223" s="12"/>
      <c r="D223" s="13" t="s">
        <v>210</v>
      </c>
      <c r="E223" s="14"/>
      <c r="F223" s="14"/>
      <c r="G223" s="14">
        <f t="shared" si="3"/>
        <v>0</v>
      </c>
      <c r="H223" s="14"/>
    </row>
    <row r="224" spans="2:8" x14ac:dyDescent="0.45">
      <c r="B224" s="12"/>
      <c r="C224" s="12"/>
      <c r="D224" s="13" t="s">
        <v>211</v>
      </c>
      <c r="E224" s="14"/>
      <c r="F224" s="14"/>
      <c r="G224" s="14">
        <f t="shared" si="3"/>
        <v>0</v>
      </c>
      <c r="H224" s="14"/>
    </row>
    <row r="225" spans="2:8" x14ac:dyDescent="0.45">
      <c r="B225" s="12"/>
      <c r="C225" s="12"/>
      <c r="D225" s="13" t="s">
        <v>212</v>
      </c>
      <c r="E225" s="14"/>
      <c r="F225" s="14"/>
      <c r="G225" s="14">
        <f t="shared" si="3"/>
        <v>0</v>
      </c>
      <c r="H225" s="14"/>
    </row>
    <row r="226" spans="2:8" x14ac:dyDescent="0.45">
      <c r="B226" s="12"/>
      <c r="C226" s="12"/>
      <c r="D226" s="13" t="s">
        <v>68</v>
      </c>
      <c r="E226" s="14"/>
      <c r="F226" s="14"/>
      <c r="G226" s="14">
        <f t="shared" si="3"/>
        <v>0</v>
      </c>
      <c r="H226" s="14"/>
    </row>
    <row r="227" spans="2:8" x14ac:dyDescent="0.45">
      <c r="B227" s="12"/>
      <c r="C227" s="15"/>
      <c r="D227" s="16" t="s">
        <v>213</v>
      </c>
      <c r="E227" s="17">
        <f>+E200+E201+E202+E203+E204+E205+E206+E207+E214+E215+E216+E217+E218+E219+E220+E221+E222</f>
        <v>0</v>
      </c>
      <c r="F227" s="17">
        <f>+F200+F201+F202+F203+F204+F205+F206+F207+F214+F215+F216+F217+F218+F219+F220+F221+F222</f>
        <v>0</v>
      </c>
      <c r="G227" s="17">
        <f t="shared" si="3"/>
        <v>0</v>
      </c>
      <c r="H227" s="17"/>
    </row>
    <row r="228" spans="2:8" x14ac:dyDescent="0.45">
      <c r="B228" s="12"/>
      <c r="C228" s="9" t="s">
        <v>71</v>
      </c>
      <c r="D228" s="13" t="s">
        <v>214</v>
      </c>
      <c r="E228" s="14"/>
      <c r="F228" s="14"/>
      <c r="G228" s="14">
        <f t="shared" si="3"/>
        <v>0</v>
      </c>
      <c r="H228" s="14"/>
    </row>
    <row r="229" spans="2:8" x14ac:dyDescent="0.45">
      <c r="B229" s="12"/>
      <c r="C229" s="12"/>
      <c r="D229" s="13" t="s">
        <v>215</v>
      </c>
      <c r="E229" s="14"/>
      <c r="F229" s="14"/>
      <c r="G229" s="14">
        <f t="shared" si="3"/>
        <v>0</v>
      </c>
      <c r="H229" s="14"/>
    </row>
    <row r="230" spans="2:8" x14ac:dyDescent="0.45">
      <c r="B230" s="12"/>
      <c r="C230" s="12"/>
      <c r="D230" s="13" t="s">
        <v>216</v>
      </c>
      <c r="E230" s="14"/>
      <c r="F230" s="14"/>
      <c r="G230" s="14">
        <f t="shared" si="3"/>
        <v>0</v>
      </c>
      <c r="H230" s="14"/>
    </row>
    <row r="231" spans="2:8" x14ac:dyDescent="0.45">
      <c r="B231" s="12"/>
      <c r="C231" s="12"/>
      <c r="D231" s="13" t="s">
        <v>217</v>
      </c>
      <c r="E231" s="14">
        <f>+E232</f>
        <v>0</v>
      </c>
      <c r="F231" s="14">
        <f>+F232</f>
        <v>0</v>
      </c>
      <c r="G231" s="14">
        <f t="shared" si="3"/>
        <v>0</v>
      </c>
      <c r="H231" s="14"/>
    </row>
    <row r="232" spans="2:8" x14ac:dyDescent="0.45">
      <c r="B232" s="12"/>
      <c r="C232" s="12"/>
      <c r="D232" s="13" t="s">
        <v>218</v>
      </c>
      <c r="E232" s="14"/>
      <c r="F232" s="14"/>
      <c r="G232" s="14">
        <f t="shared" si="3"/>
        <v>0</v>
      </c>
      <c r="H232" s="14"/>
    </row>
    <row r="233" spans="2:8" x14ac:dyDescent="0.45">
      <c r="B233" s="12"/>
      <c r="C233" s="12"/>
      <c r="D233" s="13" t="s">
        <v>219</v>
      </c>
      <c r="E233" s="14"/>
      <c r="F233" s="14"/>
      <c r="G233" s="14">
        <f t="shared" si="3"/>
        <v>0</v>
      </c>
      <c r="H233" s="14"/>
    </row>
    <row r="234" spans="2:8" x14ac:dyDescent="0.45">
      <c r="B234" s="12"/>
      <c r="C234" s="12"/>
      <c r="D234" s="13" t="s">
        <v>220</v>
      </c>
      <c r="E234" s="14"/>
      <c r="F234" s="14"/>
      <c r="G234" s="14">
        <f t="shared" si="3"/>
        <v>0</v>
      </c>
      <c r="H234" s="14"/>
    </row>
    <row r="235" spans="2:8" x14ac:dyDescent="0.45">
      <c r="B235" s="12"/>
      <c r="C235" s="12"/>
      <c r="D235" s="13" t="s">
        <v>221</v>
      </c>
      <c r="E235" s="14">
        <f>+E236+E237+E238+E239+E240+E241</f>
        <v>0</v>
      </c>
      <c r="F235" s="14">
        <f>+F236+F237+F238+F239+F240+F241</f>
        <v>0</v>
      </c>
      <c r="G235" s="14">
        <f t="shared" si="3"/>
        <v>0</v>
      </c>
      <c r="H235" s="14"/>
    </row>
    <row r="236" spans="2:8" x14ac:dyDescent="0.45">
      <c r="B236" s="12"/>
      <c r="C236" s="12"/>
      <c r="D236" s="13" t="s">
        <v>222</v>
      </c>
      <c r="E236" s="14"/>
      <c r="F236" s="14"/>
      <c r="G236" s="14">
        <f t="shared" si="3"/>
        <v>0</v>
      </c>
      <c r="H236" s="14"/>
    </row>
    <row r="237" spans="2:8" x14ac:dyDescent="0.45">
      <c r="B237" s="12"/>
      <c r="C237" s="12"/>
      <c r="D237" s="13" t="s">
        <v>223</v>
      </c>
      <c r="E237" s="14"/>
      <c r="F237" s="14"/>
      <c r="G237" s="14">
        <f t="shared" si="3"/>
        <v>0</v>
      </c>
      <c r="H237" s="14"/>
    </row>
    <row r="238" spans="2:8" x14ac:dyDescent="0.45">
      <c r="B238" s="12"/>
      <c r="C238" s="12"/>
      <c r="D238" s="13" t="s">
        <v>224</v>
      </c>
      <c r="E238" s="14"/>
      <c r="F238" s="14"/>
      <c r="G238" s="14">
        <f t="shared" si="3"/>
        <v>0</v>
      </c>
      <c r="H238" s="14"/>
    </row>
    <row r="239" spans="2:8" x14ac:dyDescent="0.45">
      <c r="B239" s="12"/>
      <c r="C239" s="12"/>
      <c r="D239" s="13" t="s">
        <v>225</v>
      </c>
      <c r="E239" s="14"/>
      <c r="F239" s="14"/>
      <c r="G239" s="14">
        <f t="shared" si="3"/>
        <v>0</v>
      </c>
      <c r="H239" s="14"/>
    </row>
    <row r="240" spans="2:8" x14ac:dyDescent="0.45">
      <c r="B240" s="12"/>
      <c r="C240" s="12"/>
      <c r="D240" s="13" t="s">
        <v>226</v>
      </c>
      <c r="E240" s="14"/>
      <c r="F240" s="14"/>
      <c r="G240" s="14">
        <f t="shared" si="3"/>
        <v>0</v>
      </c>
      <c r="H240" s="14"/>
    </row>
    <row r="241" spans="2:8" x14ac:dyDescent="0.45">
      <c r="B241" s="12"/>
      <c r="C241" s="12"/>
      <c r="D241" s="13" t="s">
        <v>227</v>
      </c>
      <c r="E241" s="14"/>
      <c r="F241" s="14"/>
      <c r="G241" s="14">
        <f t="shared" si="3"/>
        <v>0</v>
      </c>
      <c r="H241" s="14"/>
    </row>
    <row r="242" spans="2:8" x14ac:dyDescent="0.45">
      <c r="B242" s="12"/>
      <c r="C242" s="12"/>
      <c r="D242" s="13" t="s">
        <v>228</v>
      </c>
      <c r="E242" s="14"/>
      <c r="F242" s="14"/>
      <c r="G242" s="14">
        <f t="shared" si="3"/>
        <v>0</v>
      </c>
      <c r="H242" s="14"/>
    </row>
    <row r="243" spans="2:8" x14ac:dyDescent="0.45">
      <c r="B243" s="12"/>
      <c r="C243" s="12"/>
      <c r="D243" s="13" t="s">
        <v>229</v>
      </c>
      <c r="E243" s="14"/>
      <c r="F243" s="14"/>
      <c r="G243" s="14">
        <f t="shared" si="3"/>
        <v>0</v>
      </c>
      <c r="H243" s="14"/>
    </row>
    <row r="244" spans="2:8" x14ac:dyDescent="0.45">
      <c r="B244" s="12"/>
      <c r="C244" s="12"/>
      <c r="D244" s="13" t="s">
        <v>230</v>
      </c>
      <c r="E244" s="14"/>
      <c r="F244" s="14"/>
      <c r="G244" s="14">
        <f t="shared" si="3"/>
        <v>0</v>
      </c>
      <c r="H244" s="14"/>
    </row>
    <row r="245" spans="2:8" x14ac:dyDescent="0.45">
      <c r="B245" s="12"/>
      <c r="C245" s="12"/>
      <c r="D245" s="13" t="s">
        <v>231</v>
      </c>
      <c r="E245" s="14"/>
      <c r="F245" s="14"/>
      <c r="G245" s="14">
        <f t="shared" si="3"/>
        <v>0</v>
      </c>
      <c r="H245" s="14"/>
    </row>
    <row r="246" spans="2:8" x14ac:dyDescent="0.45">
      <c r="B246" s="12"/>
      <c r="C246" s="12"/>
      <c r="D246" s="22" t="s">
        <v>232</v>
      </c>
      <c r="E246" s="23"/>
      <c r="F246" s="23"/>
      <c r="G246" s="23">
        <f t="shared" si="3"/>
        <v>0</v>
      </c>
      <c r="H246" s="23"/>
    </row>
    <row r="247" spans="2:8" x14ac:dyDescent="0.45">
      <c r="B247" s="12"/>
      <c r="C247" s="12"/>
      <c r="D247" s="22" t="s">
        <v>233</v>
      </c>
      <c r="E247" s="23"/>
      <c r="F247" s="23"/>
      <c r="G247" s="23">
        <f t="shared" si="3"/>
        <v>0</v>
      </c>
      <c r="H247" s="23"/>
    </row>
    <row r="248" spans="2:8" x14ac:dyDescent="0.45">
      <c r="B248" s="12"/>
      <c r="C248" s="12"/>
      <c r="D248" s="22" t="s">
        <v>234</v>
      </c>
      <c r="E248" s="23">
        <v>500000</v>
      </c>
      <c r="F248" s="23">
        <v>500000</v>
      </c>
      <c r="G248" s="23">
        <f t="shared" si="3"/>
        <v>0</v>
      </c>
      <c r="H248" s="23"/>
    </row>
    <row r="249" spans="2:8" x14ac:dyDescent="0.45">
      <c r="B249" s="12"/>
      <c r="C249" s="12"/>
      <c r="D249" s="22" t="s">
        <v>235</v>
      </c>
      <c r="E249" s="23"/>
      <c r="F249" s="23"/>
      <c r="G249" s="23">
        <f t="shared" si="3"/>
        <v>0</v>
      </c>
      <c r="H249" s="23"/>
    </row>
    <row r="250" spans="2:8" x14ac:dyDescent="0.45">
      <c r="B250" s="12"/>
      <c r="C250" s="12"/>
      <c r="D250" s="22" t="s">
        <v>236</v>
      </c>
      <c r="E250" s="23">
        <f>+E251+E252+E253+E254+E255+E256</f>
        <v>0</v>
      </c>
      <c r="F250" s="23">
        <f>+F251+F252+F253+F254+F255+F256</f>
        <v>0</v>
      </c>
      <c r="G250" s="23">
        <f t="shared" si="3"/>
        <v>0</v>
      </c>
      <c r="H250" s="23"/>
    </row>
    <row r="251" spans="2:8" x14ac:dyDescent="0.45">
      <c r="B251" s="12"/>
      <c r="C251" s="12"/>
      <c r="D251" s="22" t="s">
        <v>237</v>
      </c>
      <c r="E251" s="23"/>
      <c r="F251" s="23"/>
      <c r="G251" s="23">
        <f t="shared" si="3"/>
        <v>0</v>
      </c>
      <c r="H251" s="23"/>
    </row>
    <row r="252" spans="2:8" x14ac:dyDescent="0.45">
      <c r="B252" s="12"/>
      <c r="C252" s="12"/>
      <c r="D252" s="22" t="s">
        <v>211</v>
      </c>
      <c r="E252" s="23"/>
      <c r="F252" s="23"/>
      <c r="G252" s="23">
        <f t="shared" si="3"/>
        <v>0</v>
      </c>
      <c r="H252" s="23"/>
    </row>
    <row r="253" spans="2:8" x14ac:dyDescent="0.45">
      <c r="B253" s="12"/>
      <c r="C253" s="12"/>
      <c r="D253" s="22" t="s">
        <v>238</v>
      </c>
      <c r="E253" s="23"/>
      <c r="F253" s="23"/>
      <c r="G253" s="23">
        <f t="shared" si="3"/>
        <v>0</v>
      </c>
      <c r="H253" s="23"/>
    </row>
    <row r="254" spans="2:8" x14ac:dyDescent="0.45">
      <c r="B254" s="12"/>
      <c r="C254" s="12"/>
      <c r="D254" s="22" t="s">
        <v>239</v>
      </c>
      <c r="E254" s="23"/>
      <c r="F254" s="23"/>
      <c r="G254" s="23">
        <f t="shared" si="3"/>
        <v>0</v>
      </c>
      <c r="H254" s="23"/>
    </row>
    <row r="255" spans="2:8" x14ac:dyDescent="0.45">
      <c r="B255" s="12"/>
      <c r="C255" s="12"/>
      <c r="D255" s="22" t="s">
        <v>212</v>
      </c>
      <c r="E255" s="23"/>
      <c r="F255" s="23"/>
      <c r="G255" s="23">
        <f t="shared" si="3"/>
        <v>0</v>
      </c>
      <c r="H255" s="23"/>
    </row>
    <row r="256" spans="2:8" x14ac:dyDescent="0.45">
      <c r="B256" s="12"/>
      <c r="C256" s="12"/>
      <c r="D256" s="22" t="s">
        <v>144</v>
      </c>
      <c r="E256" s="23"/>
      <c r="F256" s="23"/>
      <c r="G256" s="23">
        <f t="shared" si="3"/>
        <v>0</v>
      </c>
      <c r="H256" s="23"/>
    </row>
    <row r="257" spans="2:8" x14ac:dyDescent="0.45">
      <c r="B257" s="12"/>
      <c r="C257" s="15"/>
      <c r="D257" s="24" t="s">
        <v>240</v>
      </c>
      <c r="E257" s="25">
        <f>+E228+E229+E230+E231+E233+E234+E235+E242+E243+E244+E245+E246+E247+E248+E249+E250</f>
        <v>500000</v>
      </c>
      <c r="F257" s="25">
        <f>+F228+F229+F230+F231+F233+F234+F235+F242+F243+F244+F245+F246+F247+F248+F249+F250</f>
        <v>500000</v>
      </c>
      <c r="G257" s="25">
        <f t="shared" si="3"/>
        <v>0</v>
      </c>
      <c r="H257" s="25"/>
    </row>
    <row r="258" spans="2:8" x14ac:dyDescent="0.45">
      <c r="B258" s="15"/>
      <c r="C258" s="21" t="s">
        <v>241</v>
      </c>
      <c r="D258" s="19"/>
      <c r="E258" s="20">
        <f xml:space="preserve"> +E227 - E257</f>
        <v>-500000</v>
      </c>
      <c r="F258" s="20">
        <f xml:space="preserve"> +F227 - F257</f>
        <v>-500000</v>
      </c>
      <c r="G258" s="20">
        <f t="shared" si="3"/>
        <v>0</v>
      </c>
      <c r="H258" s="20"/>
    </row>
    <row r="259" spans="2:8" x14ac:dyDescent="0.45">
      <c r="B259" s="26" t="s">
        <v>242</v>
      </c>
      <c r="C259" s="27"/>
      <c r="D259" s="28"/>
      <c r="E259" s="29"/>
      <c r="F259" s="29"/>
      <c r="G259" s="29">
        <f>E259 + E260</f>
        <v>0</v>
      </c>
      <c r="H259" s="29"/>
    </row>
    <row r="260" spans="2:8" x14ac:dyDescent="0.45">
      <c r="B260" s="30"/>
      <c r="C260" s="31"/>
      <c r="D260" s="32"/>
      <c r="E260" s="33"/>
      <c r="F260" s="33"/>
      <c r="G260" s="33"/>
      <c r="H260" s="33"/>
    </row>
    <row r="261" spans="2:8" x14ac:dyDescent="0.45">
      <c r="B261" s="21" t="s">
        <v>243</v>
      </c>
      <c r="C261" s="18"/>
      <c r="D261" s="19"/>
      <c r="E261" s="20">
        <f xml:space="preserve"> +E164 +E199 +E258 - (E259 + E260)</f>
        <v>64000</v>
      </c>
      <c r="F261" s="20">
        <f xml:space="preserve"> +F164 +F199 +F258 - (F259 + F260)</f>
        <v>129742</v>
      </c>
      <c r="G261" s="20">
        <f t="shared" ref="G261:G263" si="4">E261-F261</f>
        <v>-65742</v>
      </c>
      <c r="H261" s="20"/>
    </row>
    <row r="262" spans="2:8" x14ac:dyDescent="0.45">
      <c r="B262" s="21" t="s">
        <v>244</v>
      </c>
      <c r="C262" s="18"/>
      <c r="D262" s="19"/>
      <c r="E262" s="20">
        <v>-10786</v>
      </c>
      <c r="F262" s="20">
        <v>-10786</v>
      </c>
      <c r="G262" s="20">
        <f t="shared" si="4"/>
        <v>0</v>
      </c>
      <c r="H262" s="20"/>
    </row>
    <row r="263" spans="2:8" x14ac:dyDescent="0.45">
      <c r="B263" s="21" t="s">
        <v>245</v>
      </c>
      <c r="C263" s="18"/>
      <c r="D263" s="19"/>
      <c r="E263" s="20">
        <f xml:space="preserve"> +E261 +E262</f>
        <v>53214</v>
      </c>
      <c r="F263" s="20">
        <f xml:space="preserve"> +F261 +F262</f>
        <v>118956</v>
      </c>
      <c r="G263" s="20">
        <f t="shared" si="4"/>
        <v>-65742</v>
      </c>
      <c r="H263" s="20"/>
    </row>
    <row r="264" spans="2:8" x14ac:dyDescent="0.45">
      <c r="B264" s="34"/>
      <c r="C264" s="34"/>
      <c r="D264" s="34"/>
      <c r="E264" s="34"/>
      <c r="F264" s="34"/>
      <c r="G264" s="34"/>
      <c r="H264" s="34"/>
    </row>
    <row r="265" spans="2:8" x14ac:dyDescent="0.45">
      <c r="B265" s="34"/>
      <c r="C265" s="34"/>
      <c r="D265" s="34"/>
      <c r="E265" s="34"/>
      <c r="F265" s="34"/>
      <c r="G265" s="34"/>
      <c r="H265" s="34"/>
    </row>
    <row r="266" spans="2:8" x14ac:dyDescent="0.45">
      <c r="B266" s="34"/>
      <c r="C266" s="34"/>
      <c r="D266" s="34"/>
      <c r="E266" s="34"/>
      <c r="F266" s="34"/>
      <c r="G266" s="34"/>
      <c r="H266" s="34"/>
    </row>
    <row r="267" spans="2:8" x14ac:dyDescent="0.45">
      <c r="B267" s="34"/>
      <c r="C267" s="34"/>
      <c r="D267" s="34"/>
      <c r="E267" s="34"/>
      <c r="F267" s="34"/>
      <c r="G267" s="34"/>
      <c r="H267" s="34"/>
    </row>
    <row r="268" spans="2:8" x14ac:dyDescent="0.45">
      <c r="B268" s="34"/>
      <c r="C268" s="34"/>
      <c r="D268" s="34"/>
      <c r="E268" s="34"/>
      <c r="F268" s="34"/>
      <c r="G268" s="34"/>
      <c r="H268" s="34"/>
    </row>
    <row r="269" spans="2:8" x14ac:dyDescent="0.45">
      <c r="B269" s="34"/>
      <c r="C269" s="34"/>
      <c r="D269" s="34"/>
      <c r="E269" s="34"/>
      <c r="F269" s="34"/>
      <c r="G269" s="34"/>
      <c r="H269" s="34"/>
    </row>
    <row r="270" spans="2:8" x14ac:dyDescent="0.45">
      <c r="B270" s="34"/>
      <c r="C270" s="34"/>
      <c r="D270" s="34"/>
      <c r="E270" s="34"/>
      <c r="F270" s="34"/>
      <c r="G270" s="34"/>
      <c r="H270" s="34"/>
    </row>
    <row r="271" spans="2:8" x14ac:dyDescent="0.45">
      <c r="B271" s="34"/>
      <c r="C271" s="34"/>
      <c r="D271" s="34"/>
      <c r="E271" s="34"/>
      <c r="F271" s="34"/>
      <c r="G271" s="34"/>
      <c r="H271" s="34"/>
    </row>
    <row r="272" spans="2:8" x14ac:dyDescent="0.45">
      <c r="B272" s="34"/>
      <c r="C272" s="34"/>
      <c r="D272" s="34"/>
      <c r="E272" s="34"/>
      <c r="F272" s="34"/>
      <c r="G272" s="34"/>
      <c r="H272" s="34"/>
    </row>
    <row r="273" spans="2:8" x14ac:dyDescent="0.45">
      <c r="B273" s="34"/>
      <c r="C273" s="34"/>
      <c r="D273" s="34"/>
      <c r="E273" s="34"/>
      <c r="F273" s="34"/>
      <c r="G273" s="34"/>
      <c r="H273" s="34"/>
    </row>
  </sheetData>
  <mergeCells count="12">
    <mergeCell ref="B165:B199"/>
    <mergeCell ref="C165:C180"/>
    <mergeCell ref="C181:C198"/>
    <mergeCell ref="B200:B258"/>
    <mergeCell ref="C200:C227"/>
    <mergeCell ref="C228:C257"/>
    <mergeCell ref="B2:H2"/>
    <mergeCell ref="B3:H3"/>
    <mergeCell ref="B5:D5"/>
    <mergeCell ref="B6:B164"/>
    <mergeCell ref="C6:C79"/>
    <mergeCell ref="C80:C163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高齢者総合ケアセンター　蓬莱</vt:lpstr>
      <vt:lpstr>高齢者総合ケアセンター　ケアプラザ美馬</vt:lpstr>
      <vt:lpstr>ケアハウス　シャングリラ蓬寿</vt:lpstr>
      <vt:lpstr>高齢者ケアセンター　ケアプラザ相模原</vt:lpstr>
      <vt:lpstr>ケアプラザたま</vt:lpstr>
      <vt:lpstr>ケアプラザたま　アネックス</vt:lpstr>
      <vt:lpstr>ケアハウス　シャングリラとも</vt:lpstr>
      <vt:lpstr>市場高齢者共同生活施設</vt:lpstr>
      <vt:lpstr>'ケアハウス　シャングリラとも'!Print_Titles</vt:lpstr>
      <vt:lpstr>'ケアハウス　シャングリラ蓬寿'!Print_Titles</vt:lpstr>
      <vt:lpstr>ケアプラザたま!Print_Titles</vt:lpstr>
      <vt:lpstr>'ケアプラザたま　アネックス'!Print_Titles</vt:lpstr>
      <vt:lpstr>'高齢者ケアセンター　ケアプラザ相模原'!Print_Titles</vt:lpstr>
      <vt:lpstr>'高齢者総合ケアセンター　ケアプラザ美馬'!Print_Titles</vt:lpstr>
      <vt:lpstr>'高齢者総合ケアセンター　蓬莱'!Print_Titles</vt:lpstr>
      <vt:lpstr>市場高齢者共同生活施設!Print_Titles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美馬 施設長01</dc:creator>
  <cp:lastModifiedBy>美馬 施設長01</cp:lastModifiedBy>
  <dcterms:created xsi:type="dcterms:W3CDTF">2025-06-27T08:14:39Z</dcterms:created>
  <dcterms:modified xsi:type="dcterms:W3CDTF">2025-06-27T08:14:42Z</dcterms:modified>
</cp:coreProperties>
</file>